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4"/>
  </bookViews>
  <sheets>
    <sheet name="2019. évi ktgv." sheetId="1" r:id="rId1"/>
    <sheet name="Létszám" sheetId="2" r:id="rId2"/>
    <sheet name="Ellátottak pbeni jutt." sheetId="3" r:id="rId3"/>
    <sheet name="Előirányzat felhaszn." sheetId="4" r:id="rId4"/>
    <sheet name="Likviditási terv.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<sst xmlns="http://schemas.openxmlformats.org/spreadsheetml/2006/main" count="289" uniqueCount="238">
  <si>
    <t>1. sz. melléklet</t>
  </si>
  <si>
    <t>Szákszend Község Önkormányzata és Intézményei 2019. évi költségvetése</t>
  </si>
  <si>
    <t>kiadások</t>
  </si>
  <si>
    <t>Rovat</t>
  </si>
  <si>
    <t>Megnevezés</t>
  </si>
  <si>
    <t>Önkormányzat</t>
  </si>
  <si>
    <t>Közös Hivatal</t>
  </si>
  <si>
    <t xml:space="preserve">Óvoda </t>
  </si>
  <si>
    <t>Szociális Kp.</t>
  </si>
  <si>
    <t>Összesen</t>
  </si>
  <si>
    <t>K1101</t>
  </si>
  <si>
    <t>Törvény szerinti illetm.</t>
  </si>
  <si>
    <t>K1102</t>
  </si>
  <si>
    <t>Normatív jutalmak</t>
  </si>
  <si>
    <t>K1103</t>
  </si>
  <si>
    <t>Céljuttatás, prémium</t>
  </si>
  <si>
    <t>K1104</t>
  </si>
  <si>
    <t>Helyettesítés</t>
  </si>
  <si>
    <t>K1106</t>
  </si>
  <si>
    <t>Jubileumi jutalom</t>
  </si>
  <si>
    <t>K1107</t>
  </si>
  <si>
    <t>Béren kivüli juttatások</t>
  </si>
  <si>
    <t>K1108</t>
  </si>
  <si>
    <t>Ruházati ktg.térítés</t>
  </si>
  <si>
    <t>K1109</t>
  </si>
  <si>
    <t>Közlekedési ktg.térítés</t>
  </si>
  <si>
    <t>K1110</t>
  </si>
  <si>
    <t>Egyéb költsgétérítés</t>
  </si>
  <si>
    <t>K1113</t>
  </si>
  <si>
    <t>Foglalk.egyéb szem.jutt.</t>
  </si>
  <si>
    <t>K121</t>
  </si>
  <si>
    <t>Választott tiszts.v.jutt.</t>
  </si>
  <si>
    <t>K122</t>
  </si>
  <si>
    <t>Egyéb jogv.jutt.</t>
  </si>
  <si>
    <t>K123</t>
  </si>
  <si>
    <t>Egyéb külső szem.jutt.</t>
  </si>
  <si>
    <t>K1 rovat összesen</t>
  </si>
  <si>
    <t>K2</t>
  </si>
  <si>
    <t>Munkaadókat terh.jár.</t>
  </si>
  <si>
    <t>K2 rovat összesen</t>
  </si>
  <si>
    <t>K311</t>
  </si>
  <si>
    <t>Szakmai anyagok</t>
  </si>
  <si>
    <t>K312</t>
  </si>
  <si>
    <t>Üzemeltetési anyagok</t>
  </si>
  <si>
    <t>K321</t>
  </si>
  <si>
    <t>Inform.szolgáltatások</t>
  </si>
  <si>
    <t>K322</t>
  </si>
  <si>
    <t>Egyéb komm.szolg.</t>
  </si>
  <si>
    <t>K331</t>
  </si>
  <si>
    <t>Közüzemi díjak</t>
  </si>
  <si>
    <t>K332</t>
  </si>
  <si>
    <t>Vásárolt élelmezés</t>
  </si>
  <si>
    <t>K333</t>
  </si>
  <si>
    <t>Bérleti és lízing díjak</t>
  </si>
  <si>
    <t>K334</t>
  </si>
  <si>
    <t>Karbantart. kisjav.</t>
  </si>
  <si>
    <t>K336</t>
  </si>
  <si>
    <t>Szakmai tev.segítő szolg.</t>
  </si>
  <si>
    <t>K337</t>
  </si>
  <si>
    <t>Egyéb szolgáltatások</t>
  </si>
  <si>
    <t>K341</t>
  </si>
  <si>
    <t>Kiküldetés</t>
  </si>
  <si>
    <t>K351</t>
  </si>
  <si>
    <t>Működési felsz. ÁFA</t>
  </si>
  <si>
    <t>K352</t>
  </si>
  <si>
    <t>Fizetendő ÁFA</t>
  </si>
  <si>
    <t>K353</t>
  </si>
  <si>
    <t>Kamatkiadások</t>
  </si>
  <si>
    <t>K355</t>
  </si>
  <si>
    <t>Egyéb dologi kiadás</t>
  </si>
  <si>
    <t>K3 rovat összesen</t>
  </si>
  <si>
    <t>K42</t>
  </si>
  <si>
    <t>Családi támogatások</t>
  </si>
  <si>
    <t>K45</t>
  </si>
  <si>
    <t>Foglalk.munkanél.tám.</t>
  </si>
  <si>
    <t>K46</t>
  </si>
  <si>
    <t>Lakhatással kapcs.ell.</t>
  </si>
  <si>
    <t>K47</t>
  </si>
  <si>
    <t>Intézményi ell.pénzb.jutt.</t>
  </si>
  <si>
    <t>K48</t>
  </si>
  <si>
    <t>Egyéb nem int. ellátások</t>
  </si>
  <si>
    <t>K4 rovat összesen</t>
  </si>
  <si>
    <t>K5021</t>
  </si>
  <si>
    <t>Önkorm.előző évi elsz.</t>
  </si>
  <si>
    <t>K5023</t>
  </si>
  <si>
    <t>Egyéb elvonások, befiz.</t>
  </si>
  <si>
    <t>K506</t>
  </si>
  <si>
    <t>Egyéb műk.célú tám.</t>
  </si>
  <si>
    <t>K512</t>
  </si>
  <si>
    <t>K513</t>
  </si>
  <si>
    <t>Tartalékok</t>
  </si>
  <si>
    <t>K5 rovat összesen</t>
  </si>
  <si>
    <t>K62</t>
  </si>
  <si>
    <t>Ingatlanok beszerz.</t>
  </si>
  <si>
    <t>K63</t>
  </si>
  <si>
    <t>Inform.eszk.beszerz.</t>
  </si>
  <si>
    <t>K64</t>
  </si>
  <si>
    <t>Egyéb tárgyi eszk. beszerz.</t>
  </si>
  <si>
    <t>K67</t>
  </si>
  <si>
    <t>Beruházás előzfelsz.ÁFA</t>
  </si>
  <si>
    <t>K6 rovat összesen</t>
  </si>
  <si>
    <t>K71</t>
  </si>
  <si>
    <t>Ingatlanok felújítása</t>
  </si>
  <si>
    <t>K73</t>
  </si>
  <si>
    <t>Egyéb tárgyi eszk. felúj.</t>
  </si>
  <si>
    <t>K74</t>
  </si>
  <si>
    <t>Felúj.felsz. ÁFA</t>
  </si>
  <si>
    <t>K7 rovat összesen</t>
  </si>
  <si>
    <t>K83</t>
  </si>
  <si>
    <t>Felhalm.visszatér.tám.</t>
  </si>
  <si>
    <t>K8 rovat összesen</t>
  </si>
  <si>
    <t>K914</t>
  </si>
  <si>
    <t>ÁHB megelőlegz.vissz.</t>
  </si>
  <si>
    <t>K915</t>
  </si>
  <si>
    <t>Kp-i irány.szerv.tám.</t>
  </si>
  <si>
    <t>K9 rovat összesen</t>
  </si>
  <si>
    <t>Kiadások összesen</t>
  </si>
  <si>
    <t>2. sz. melléklet</t>
  </si>
  <si>
    <t>bevételek</t>
  </si>
  <si>
    <t>B111</t>
  </si>
  <si>
    <t>Önkormányzat mük.tám.</t>
  </si>
  <si>
    <t>B112</t>
  </si>
  <si>
    <t>Köznev.támogatása</t>
  </si>
  <si>
    <t>B113</t>
  </si>
  <si>
    <t>Szoc.gyermekjóléti tám.</t>
  </si>
  <si>
    <t>B114</t>
  </si>
  <si>
    <t>Kulturális feladat tám.</t>
  </si>
  <si>
    <t>B115</t>
  </si>
  <si>
    <t>Műk.célű ktgv.tám.</t>
  </si>
  <si>
    <t>B16</t>
  </si>
  <si>
    <t>Egyéb műk.c. támogatás</t>
  </si>
  <si>
    <t>B1 rovat összesen</t>
  </si>
  <si>
    <t>B21</t>
  </si>
  <si>
    <t>Felhalm.célú önkorm.tám.</t>
  </si>
  <si>
    <t>B25</t>
  </si>
  <si>
    <t>Egyéb felhalmc. tám.</t>
  </si>
  <si>
    <t>B2 rovat összesen</t>
  </si>
  <si>
    <t>B311</t>
  </si>
  <si>
    <t>Magánszem.jöv.adó</t>
  </si>
  <si>
    <t>B34</t>
  </si>
  <si>
    <t>Vagyoni típusú adók</t>
  </si>
  <si>
    <t>B351</t>
  </si>
  <si>
    <t>Érték.forgalmi adók</t>
  </si>
  <si>
    <t>B352</t>
  </si>
  <si>
    <t>Fogyasztási adók</t>
  </si>
  <si>
    <t>B354</t>
  </si>
  <si>
    <t>Gépjárműadók</t>
  </si>
  <si>
    <t>B355</t>
  </si>
  <si>
    <t>Egyéb áruhaszn.szolg.adók</t>
  </si>
  <si>
    <t>B36</t>
  </si>
  <si>
    <t>Egyéb közhatalmi bev.</t>
  </si>
  <si>
    <t>B3 rovat összesen</t>
  </si>
  <si>
    <t>B402</t>
  </si>
  <si>
    <t>Szolgáltatások ellenért.</t>
  </si>
  <si>
    <t>B403</t>
  </si>
  <si>
    <t>Közvetített szolg. ellnért.</t>
  </si>
  <si>
    <t>B404</t>
  </si>
  <si>
    <t>Tulajdonosi bevételek</t>
  </si>
  <si>
    <t>B405</t>
  </si>
  <si>
    <t>Ellátási díjak</t>
  </si>
  <si>
    <t>B406</t>
  </si>
  <si>
    <t>Kiszámlázott ÁFA</t>
  </si>
  <si>
    <t>B408</t>
  </si>
  <si>
    <t>Kamatbevételek</t>
  </si>
  <si>
    <t>B410</t>
  </si>
  <si>
    <t>Biztosító által fiz. kártér.</t>
  </si>
  <si>
    <t>B411</t>
  </si>
  <si>
    <t>Egyéb műk.bevételek</t>
  </si>
  <si>
    <t>B4 rovat összesen</t>
  </si>
  <si>
    <t>B52</t>
  </si>
  <si>
    <t>Ingatlanok értékesítése</t>
  </si>
  <si>
    <t>B5 rovat összesen</t>
  </si>
  <si>
    <t>B65</t>
  </si>
  <si>
    <t>Egyéb műk.c. átvett peszk.</t>
  </si>
  <si>
    <t>B6 rovat összesen</t>
  </si>
  <si>
    <t>B75</t>
  </si>
  <si>
    <t>Egyéb felhalmc. átvett peszk.</t>
  </si>
  <si>
    <t>B7 rovat összesen</t>
  </si>
  <si>
    <t>B8131</t>
  </si>
  <si>
    <t>Előző évi maradv. igényb.</t>
  </si>
  <si>
    <t>B814</t>
  </si>
  <si>
    <t>ÁHB  megelőlegz.</t>
  </si>
  <si>
    <t>B816</t>
  </si>
  <si>
    <t>Irányítószervi támogatás</t>
  </si>
  <si>
    <t>B8 rovat összesen</t>
  </si>
  <si>
    <t>Bevételek összesen</t>
  </si>
  <si>
    <t>3. sz. melléklet</t>
  </si>
  <si>
    <t>Szákszend Község Önkormányzatának és intézményeinek</t>
  </si>
  <si>
    <t>2019. évi statisztikai állományi létszáma</t>
  </si>
  <si>
    <t>Statisztikai állományi létszám (fő)</t>
  </si>
  <si>
    <t>Szákszend Község Önkormányzata</t>
  </si>
  <si>
    <t>Szákszendi Közös Önkormányzati Hivatal</t>
  </si>
  <si>
    <t>Szákszendi Szociális és Gyermekjóléti A.Kp.</t>
  </si>
  <si>
    <t>Kiskuckó Napköziotthonos Óvoda</t>
  </si>
  <si>
    <t>6. sz. melléklet</t>
  </si>
  <si>
    <t>2018. évi előirányzat-felhasználási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</si>
  <si>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</si>
  <si>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</si>
  <si>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</si>
  <si>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</si>
  <si>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</si>
  <si>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</si>
  <si>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</si>
  <si>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</si>
  <si>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</si>
  <si>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</si>
  <si>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</si>
  <si>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</si>
  <si>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</si>
  <si>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Működési célú támogatások ÁHB</t>
  </si>
  <si>
    <t>Felhalmozási célú támogatások ÁHB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</si>
  <si>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</si>
  <si>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</si>
  <si>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</si>
  <si>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</si>
  <si>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</si>
  <si>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</si>
  <si>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</si>
  <si>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Személyi juttatások</t>
  </si>
  <si>
    <t>Munkaadókat terhelő járulékok</t>
  </si>
  <si>
    <t>Dologi kiadások</t>
  </si>
  <si>
    <t>Ellátottak pénzbeni juttatásai</t>
  </si>
  <si>
    <t>Egyéb működési célú kiadások</t>
  </si>
  <si>
    <t>Beruházások</t>
  </si>
  <si>
    <t>Felújítások</t>
  </si>
  <si>
    <t>Egyéb felhalmozási kiadások</t>
  </si>
  <si>
    <t>Finanszírozási kiadások</t>
  </si>
  <si>
    <t>7. sz. melléklet</t>
  </si>
  <si>
    <t>Önkormányzat likviditási terve 2019. évre</t>
  </si>
  <si>
    <t>Nyitó pénzkészlet</t>
  </si>
  <si>
    <t>4. sz. melléklet</t>
  </si>
  <si>
    <t>Kimutatás</t>
  </si>
  <si>
    <t xml:space="preserve">Összeg </t>
  </si>
  <si>
    <t>Települési támogatás</t>
  </si>
  <si>
    <t>Köztemetés</t>
  </si>
  <si>
    <t>Bursa</t>
  </si>
  <si>
    <t>Első lakáshoz jutók támogatása</t>
  </si>
  <si>
    <t>Lakáskorszerüsítési támogatás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</si>
</sst>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Ft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28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28"/>
      <color theme="1"/>
      <name val="Times New Roman"/>
      <family val="1"/>
    </font>
    <font>
      <i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FF2F2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/>
      <top style="thick"/>
      <bottom style="thick"/>
    </border>
    <border>
      <left/>
      <right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3" fontId="48" fillId="0" borderId="14" xfId="0" applyNumberFormat="1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3" fontId="50" fillId="8" borderId="17" xfId="0" applyNumberFormat="1" applyFont="1" applyFill="1" applyBorder="1" applyAlignment="1">
      <alignment vertical="center"/>
    </xf>
    <xf numFmtId="0" fontId="48" fillId="33" borderId="15" xfId="0" applyFont="1" applyFill="1" applyBorder="1" applyAlignment="1">
      <alignment horizontal="left"/>
    </xf>
    <xf numFmtId="0" fontId="48" fillId="33" borderId="16" xfId="0" applyFont="1" applyFill="1" applyBorder="1" applyAlignment="1">
      <alignment horizontal="left"/>
    </xf>
    <xf numFmtId="3" fontId="50" fillId="14" borderId="18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3" fontId="50" fillId="0" borderId="0" xfId="0" applyNumberFormat="1" applyFont="1" applyAlignment="1">
      <alignment vertical="center"/>
    </xf>
    <xf numFmtId="3" fontId="50" fillId="34" borderId="17" xfId="0" applyNumberFormat="1" applyFont="1" applyFill="1" applyBorder="1" applyAlignment="1">
      <alignment vertical="center"/>
    </xf>
    <xf numFmtId="3" fontId="50" fillId="35" borderId="19" xfId="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 horizontal="center"/>
    </xf>
    <xf numFmtId="3" fontId="51" fillId="0" borderId="0" xfId="0" applyNumberFormat="1" applyFont="1" applyAlignment="1">
      <alignment/>
    </xf>
    <xf numFmtId="0" fontId="55" fillId="0" borderId="27" xfId="0" applyFont="1" applyBorder="1" applyAlignment="1">
      <alignment horizontal="center" vertical="center"/>
    </xf>
    <xf numFmtId="3" fontId="55" fillId="0" borderId="28" xfId="0" applyNumberFormat="1" applyFont="1" applyBorder="1" applyAlignment="1">
      <alignment horizontal="center" vertical="center"/>
    </xf>
    <xf numFmtId="3" fontId="55" fillId="0" borderId="29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12" xfId="0" applyFont="1" applyBorder="1" applyAlignment="1">
      <alignment wrapText="1"/>
    </xf>
    <xf numFmtId="3" fontId="56" fillId="0" borderId="30" xfId="0" applyNumberFormat="1" applyFont="1" applyBorder="1" applyAlignment="1">
      <alignment/>
    </xf>
    <xf numFmtId="3" fontId="57" fillId="0" borderId="31" xfId="0" applyNumberFormat="1" applyFont="1" applyBorder="1" applyAlignment="1">
      <alignment/>
    </xf>
    <xf numFmtId="0" fontId="56" fillId="0" borderId="15" xfId="0" applyFont="1" applyBorder="1" applyAlignment="1">
      <alignment wrapText="1"/>
    </xf>
    <xf numFmtId="3" fontId="56" fillId="0" borderId="32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56" fillId="0" borderId="23" xfId="0" applyFont="1" applyBorder="1" applyAlignment="1">
      <alignment wrapText="1"/>
    </xf>
    <xf numFmtId="3" fontId="56" fillId="0" borderId="33" xfId="0" applyNumberFormat="1" applyFont="1" applyBorder="1" applyAlignment="1">
      <alignment/>
    </xf>
    <xf numFmtId="3" fontId="57" fillId="0" borderId="24" xfId="0" applyNumberFormat="1" applyFont="1" applyBorder="1" applyAlignment="1">
      <alignment/>
    </xf>
    <xf numFmtId="0" fontId="58" fillId="0" borderId="27" xfId="0" applyFont="1" applyBorder="1" applyAlignment="1">
      <alignment wrapText="1"/>
    </xf>
    <xf numFmtId="3" fontId="57" fillId="0" borderId="28" xfId="0" applyNumberFormat="1" applyFont="1" applyBorder="1" applyAlignment="1">
      <alignment/>
    </xf>
    <xf numFmtId="3" fontId="57" fillId="0" borderId="29" xfId="0" applyNumberFormat="1" applyFont="1" applyBorder="1" applyAlignment="1">
      <alignment/>
    </xf>
    <xf numFmtId="0" fontId="58" fillId="0" borderId="0" xfId="0" applyFont="1" applyAlignment="1">
      <alignment/>
    </xf>
    <xf numFmtId="0" fontId="55" fillId="0" borderId="34" xfId="0" applyFont="1" applyBorder="1" applyAlignment="1">
      <alignment horizontal="left" vertical="center"/>
    </xf>
    <xf numFmtId="3" fontId="57" fillId="0" borderId="35" xfId="0" applyNumberFormat="1" applyFont="1" applyBorder="1" applyAlignment="1">
      <alignment horizontal="right" vertical="center"/>
    </xf>
    <xf numFmtId="3" fontId="57" fillId="0" borderId="36" xfId="0" applyNumberFormat="1" applyFont="1" applyBorder="1" applyAlignment="1">
      <alignment horizontal="right" vertical="center"/>
    </xf>
    <xf numFmtId="0" fontId="51" fillId="0" borderId="0" xfId="0" applyFont="1" applyAlignment="1">
      <alignment horizontal="right"/>
    </xf>
    <xf numFmtId="0" fontId="51" fillId="0" borderId="27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/>
    </xf>
    <xf numFmtId="164" fontId="51" fillId="0" borderId="31" xfId="0" applyNumberFormat="1" applyFont="1" applyBorder="1" applyAlignment="1">
      <alignment/>
    </xf>
    <xf numFmtId="164" fontId="51" fillId="0" borderId="22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0" fontId="51" fillId="0" borderId="27" xfId="0" applyFont="1" applyBorder="1" applyAlignment="1">
      <alignment horizontal="right" vertical="center"/>
    </xf>
    <xf numFmtId="164" fontId="51" fillId="0" borderId="29" xfId="0" applyNumberFormat="1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0" fillId="34" borderId="15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0" fillId="35" borderId="27" xfId="0" applyFont="1" applyFill="1" applyBorder="1" applyAlignment="1">
      <alignment horizontal="center" vertical="center"/>
    </xf>
    <xf numFmtId="0" fontId="50" fillId="35" borderId="37" xfId="0" applyFont="1" applyFill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0" fontId="50" fillId="8" borderId="15" xfId="0" applyFont="1" applyFill="1" applyBorder="1" applyAlignment="1">
      <alignment horizontal="center" vertical="center"/>
    </xf>
    <xf numFmtId="0" fontId="50" fillId="8" borderId="16" xfId="0" applyFont="1" applyFill="1" applyBorder="1" applyAlignment="1">
      <alignment horizontal="center" vertical="center"/>
    </xf>
    <xf numFmtId="0" fontId="50" fillId="14" borderId="25" xfId="0" applyFont="1" applyFill="1" applyBorder="1" applyAlignment="1">
      <alignment horizontal="center" vertical="center"/>
    </xf>
    <xf numFmtId="0" fontId="50" fillId="14" borderId="43" xfId="0" applyFont="1" applyFill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48" fillId="0" borderId="0" xfId="0" applyNumberFormat="1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3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broczkib\Documents\M&#225;rti\2019.%20&#233;vi%20k&#246;lts&#233;gvet&#233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irányzat összesen"/>
      <sheetName val="Ktgv.rendelet mell."/>
      <sheetName val="Ktgv. rend. mell."/>
      <sheetName val="Óvoda tervezés"/>
      <sheetName val="Önkorm. terv."/>
      <sheetName val="KÖH tervezés"/>
      <sheetName val="KÖH Kömlőd"/>
      <sheetName val="KÖH Szákszend"/>
      <sheetName val="Önkorm.2018"/>
      <sheetName val="KözHiv.2018"/>
      <sheetName val="Bölcsöde terv"/>
      <sheetName val="Óvoda2018"/>
      <sheetName val="Bölcsőde"/>
      <sheetName val="Összesen2018"/>
      <sheetName val="Létszám"/>
      <sheetName val="Ellátottak pbeni jutt."/>
      <sheetName val="Előirányzat felhaszn."/>
      <sheetName val="Likviditási terv"/>
    </sheetNames>
    <sheetDataSet>
      <sheetData sheetId="8">
        <row r="7">
          <cell r="C7">
            <v>16599431</v>
          </cell>
        </row>
        <row r="8">
          <cell r="C8">
            <v>238732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1000000</v>
          </cell>
        </row>
        <row r="15">
          <cell r="C15">
            <v>38650</v>
          </cell>
        </row>
        <row r="16">
          <cell r="C16">
            <v>0</v>
          </cell>
        </row>
        <row r="17">
          <cell r="C17">
            <v>9965944</v>
          </cell>
        </row>
        <row r="18">
          <cell r="C18">
            <v>2010000</v>
          </cell>
        </row>
        <row r="19">
          <cell r="C19">
            <v>700000</v>
          </cell>
        </row>
        <row r="20">
          <cell r="C20">
            <v>30577757</v>
          </cell>
        </row>
        <row r="21">
          <cell r="C21">
            <v>6233038</v>
          </cell>
        </row>
        <row r="22">
          <cell r="C22">
            <v>6233038</v>
          </cell>
        </row>
        <row r="23">
          <cell r="C23">
            <v>200000</v>
          </cell>
        </row>
        <row r="24">
          <cell r="C24">
            <v>3575000</v>
          </cell>
        </row>
        <row r="25">
          <cell r="C25">
            <v>900300</v>
          </cell>
        </row>
        <row r="26">
          <cell r="C26">
            <v>110000</v>
          </cell>
        </row>
        <row r="27">
          <cell r="C27">
            <v>3800000</v>
          </cell>
        </row>
        <row r="28">
          <cell r="C28">
            <v>4033119</v>
          </cell>
        </row>
        <row r="29">
          <cell r="C29">
            <v>0</v>
          </cell>
        </row>
        <row r="30">
          <cell r="C30">
            <v>800000</v>
          </cell>
        </row>
        <row r="31">
          <cell r="C31">
            <v>0</v>
          </cell>
        </row>
        <row r="32">
          <cell r="C32">
            <v>7197790</v>
          </cell>
        </row>
        <row r="33">
          <cell r="C33">
            <v>60750</v>
          </cell>
        </row>
        <row r="34">
          <cell r="C34">
            <v>6353000</v>
          </cell>
        </row>
        <row r="35">
          <cell r="C35">
            <v>3320000</v>
          </cell>
        </row>
        <row r="36">
          <cell r="C36">
            <v>0</v>
          </cell>
        </row>
        <row r="37">
          <cell r="C37">
            <v>500000</v>
          </cell>
        </row>
        <row r="38">
          <cell r="C38">
            <v>30849959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6116000</v>
          </cell>
        </row>
        <row r="44">
          <cell r="C44">
            <v>6116000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1500000</v>
          </cell>
        </row>
        <row r="50">
          <cell r="C50">
            <v>1500000</v>
          </cell>
        </row>
        <row r="51">
          <cell r="C51">
            <v>500000</v>
          </cell>
        </row>
        <row r="52">
          <cell r="C52">
            <v>400000</v>
          </cell>
        </row>
        <row r="53">
          <cell r="C53">
            <v>6455685</v>
          </cell>
        </row>
        <row r="54">
          <cell r="C54">
            <v>1986035</v>
          </cell>
        </row>
        <row r="55">
          <cell r="C55">
            <v>9341720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9">
          <cell r="C69">
            <v>0</v>
          </cell>
        </row>
        <row r="70">
          <cell r="C70">
            <v>4333961</v>
          </cell>
        </row>
        <row r="71">
          <cell r="C71">
            <v>102656214</v>
          </cell>
        </row>
        <row r="72">
          <cell r="C72">
            <v>106990175</v>
          </cell>
        </row>
        <row r="73">
          <cell r="C73">
            <v>191608649</v>
          </cell>
        </row>
        <row r="126">
          <cell r="C126">
            <v>53779415</v>
          </cell>
        </row>
        <row r="127">
          <cell r="C127">
            <v>29728650</v>
          </cell>
        </row>
        <row r="128">
          <cell r="C128">
            <v>32950502</v>
          </cell>
        </row>
        <row r="129">
          <cell r="C129">
            <v>1800000</v>
          </cell>
        </row>
        <row r="130">
          <cell r="C130">
            <v>0</v>
          </cell>
        </row>
        <row r="131">
          <cell r="C131">
            <v>4681733</v>
          </cell>
        </row>
        <row r="133">
          <cell r="C133">
            <v>0</v>
          </cell>
        </row>
        <row r="134">
          <cell r="C134">
            <v>0</v>
          </cell>
        </row>
        <row r="136">
          <cell r="C136">
            <v>50000</v>
          </cell>
        </row>
        <row r="137">
          <cell r="C137">
            <v>4700000</v>
          </cell>
        </row>
        <row r="138">
          <cell r="C138">
            <v>31850027</v>
          </cell>
        </row>
        <row r="139">
          <cell r="C139">
            <v>0</v>
          </cell>
        </row>
        <row r="140">
          <cell r="C140">
            <v>3900000</v>
          </cell>
        </row>
        <row r="141">
          <cell r="C141">
            <v>0</v>
          </cell>
        </row>
        <row r="142">
          <cell r="C142">
            <v>500000</v>
          </cell>
        </row>
        <row r="143">
          <cell r="C143">
            <v>41000027</v>
          </cell>
        </row>
        <row r="144">
          <cell r="C144">
            <v>800000</v>
          </cell>
        </row>
        <row r="145">
          <cell r="C145">
            <v>800000</v>
          </cell>
        </row>
        <row r="146">
          <cell r="C146">
            <v>6275000</v>
          </cell>
        </row>
        <row r="147">
          <cell r="C147">
            <v>1440000</v>
          </cell>
        </row>
        <row r="148">
          <cell r="C148">
            <v>1000000</v>
          </cell>
        </row>
        <row r="149">
          <cell r="C149">
            <v>50000</v>
          </cell>
        </row>
        <row r="150">
          <cell r="C150">
            <v>0</v>
          </cell>
        </row>
        <row r="151">
          <cell r="C151">
            <v>500000</v>
          </cell>
        </row>
        <row r="152">
          <cell r="C152">
            <v>10865000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16803322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16803322</v>
          </cell>
        </row>
      </sheetData>
      <sheetData sheetId="9">
        <row r="7">
          <cell r="E7">
            <v>29471600</v>
          </cell>
        </row>
        <row r="8">
          <cell r="E8">
            <v>187970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2150000</v>
          </cell>
        </row>
        <row r="12">
          <cell r="E12">
            <v>1050000</v>
          </cell>
        </row>
        <row r="13">
          <cell r="E13">
            <v>463800</v>
          </cell>
        </row>
        <row r="14">
          <cell r="E14">
            <v>255730</v>
          </cell>
        </row>
        <row r="15">
          <cell r="E15">
            <v>253250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70000</v>
          </cell>
        </row>
        <row r="19">
          <cell r="E19">
            <v>0</v>
          </cell>
        </row>
        <row r="20">
          <cell r="E20">
            <v>33902350</v>
          </cell>
        </row>
        <row r="21">
          <cell r="E21">
            <v>6792062</v>
          </cell>
        </row>
        <row r="22">
          <cell r="E22">
            <v>6792062</v>
          </cell>
        </row>
        <row r="23">
          <cell r="E23">
            <v>30000</v>
          </cell>
        </row>
        <row r="24">
          <cell r="E24">
            <v>400000</v>
          </cell>
        </row>
        <row r="25">
          <cell r="E25">
            <v>1343000</v>
          </cell>
        </row>
        <row r="26">
          <cell r="E26">
            <v>250000</v>
          </cell>
        </row>
        <row r="27">
          <cell r="E27">
            <v>1190000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570000</v>
          </cell>
        </row>
        <row r="32">
          <cell r="E32">
            <v>754835</v>
          </cell>
        </row>
        <row r="33">
          <cell r="E33">
            <v>518160</v>
          </cell>
        </row>
        <row r="34">
          <cell r="E34">
            <v>880000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20000</v>
          </cell>
        </row>
        <row r="38">
          <cell r="E38">
            <v>5955995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46650407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6734</v>
          </cell>
        </row>
        <row r="61">
          <cell r="E61">
            <v>6734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C67">
            <v>1000</v>
          </cell>
        </row>
        <row r="68">
          <cell r="E68">
            <v>0</v>
          </cell>
        </row>
        <row r="69">
          <cell r="E69">
            <v>137151</v>
          </cell>
        </row>
        <row r="71">
          <cell r="E71">
            <v>543410</v>
          </cell>
        </row>
        <row r="72">
          <cell r="E72">
            <v>0</v>
          </cell>
        </row>
        <row r="73">
          <cell r="E73">
            <v>45962112</v>
          </cell>
        </row>
        <row r="74">
          <cell r="E74">
            <v>46505522</v>
          </cell>
        </row>
      </sheetData>
      <sheetData sheetId="11">
        <row r="6">
          <cell r="C6">
            <v>24277124</v>
          </cell>
        </row>
        <row r="7">
          <cell r="C7">
            <v>264113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1800000</v>
          </cell>
        </row>
        <row r="12">
          <cell r="C12">
            <v>0</v>
          </cell>
        </row>
        <row r="13">
          <cell r="C13">
            <v>218460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26559697</v>
          </cell>
        </row>
        <row r="20">
          <cell r="C20">
            <v>5337540</v>
          </cell>
        </row>
        <row r="21">
          <cell r="C21">
            <v>5337540</v>
          </cell>
        </row>
        <row r="22">
          <cell r="C22">
            <v>300000</v>
          </cell>
        </row>
        <row r="23">
          <cell r="C23">
            <v>700000</v>
          </cell>
        </row>
        <row r="24">
          <cell r="C24">
            <v>144000</v>
          </cell>
        </row>
        <row r="25">
          <cell r="C25">
            <v>20000</v>
          </cell>
        </row>
        <row r="26">
          <cell r="C26">
            <v>1060000</v>
          </cell>
        </row>
        <row r="27">
          <cell r="C27">
            <v>4300000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455000</v>
          </cell>
        </row>
        <row r="32">
          <cell r="C32">
            <v>120000</v>
          </cell>
        </row>
        <row r="33">
          <cell r="C33">
            <v>1750000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6000</v>
          </cell>
        </row>
        <row r="37">
          <cell r="C37">
            <v>8855000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6">
          <cell r="C46">
            <v>0</v>
          </cell>
        </row>
        <row r="47">
          <cell r="C47">
            <v>40752237</v>
          </cell>
        </row>
        <row r="59">
          <cell r="C59">
            <v>1350000</v>
          </cell>
        </row>
        <row r="60">
          <cell r="C60">
            <v>1350000</v>
          </cell>
        </row>
        <row r="64">
          <cell r="C64">
            <v>100000</v>
          </cell>
        </row>
        <row r="68">
          <cell r="C68">
            <v>20000</v>
          </cell>
        </row>
        <row r="69">
          <cell r="C69">
            <v>120000</v>
          </cell>
        </row>
        <row r="70">
          <cell r="C70">
            <v>902225</v>
          </cell>
        </row>
        <row r="72">
          <cell r="C72">
            <v>38380012</v>
          </cell>
        </row>
        <row r="73">
          <cell r="C73">
            <v>39282237</v>
          </cell>
        </row>
      </sheetData>
      <sheetData sheetId="12">
        <row r="6">
          <cell r="C6">
            <v>11605891</v>
          </cell>
        </row>
        <row r="7">
          <cell r="C7">
            <v>75188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1000000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195000</v>
          </cell>
        </row>
        <row r="18">
          <cell r="C18">
            <v>0</v>
          </cell>
        </row>
        <row r="20">
          <cell r="C20">
            <v>2657042</v>
          </cell>
        </row>
        <row r="22">
          <cell r="C22">
            <v>0</v>
          </cell>
        </row>
        <row r="23">
          <cell r="C23">
            <v>575000</v>
          </cell>
        </row>
        <row r="24">
          <cell r="C24">
            <v>90000</v>
          </cell>
        </row>
        <row r="25">
          <cell r="C25">
            <v>90000</v>
          </cell>
        </row>
        <row r="26">
          <cell r="C26">
            <v>100000</v>
          </cell>
        </row>
        <row r="27">
          <cell r="C27">
            <v>1920000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536000</v>
          </cell>
        </row>
        <row r="32">
          <cell r="C32">
            <v>100000</v>
          </cell>
        </row>
        <row r="33">
          <cell r="C33">
            <v>800000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10000</v>
          </cell>
        </row>
        <row r="57">
          <cell r="C57">
            <v>1000000</v>
          </cell>
        </row>
        <row r="58">
          <cell r="C58">
            <v>270000</v>
          </cell>
        </row>
        <row r="61">
          <cell r="C61">
            <v>20000</v>
          </cell>
        </row>
        <row r="69">
          <cell r="C69">
            <v>150031</v>
          </cell>
        </row>
        <row r="71">
          <cell r="C71">
            <v>18314090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61">
      <selection activeCell="B41" sqref="B41"/>
    </sheetView>
  </sheetViews>
  <sheetFormatPr defaultColWidth="9.140625" defaultRowHeight="15"/>
  <cols>
    <col min="1" max="1" width="8.421875" style="1" customWidth="1"/>
    <col min="2" max="2" width="21.421875" style="1" customWidth="1"/>
    <col min="3" max="7" width="13.28125" style="2" customWidth="1"/>
    <col min="8" max="16384" width="9.140625" style="3" customWidth="1"/>
  </cols>
  <sheetData>
    <row r="1" spans="5:7" ht="12.75">
      <c r="E1" s="83" t="s">
        <v>0</v>
      </c>
      <c r="F1" s="83"/>
      <c r="G1" s="83"/>
    </row>
    <row r="3" spans="1:7" ht="30.75" customHeight="1">
      <c r="A3" s="82" t="s">
        <v>1</v>
      </c>
      <c r="B3" s="82"/>
      <c r="C3" s="82"/>
      <c r="D3" s="82"/>
      <c r="E3" s="82"/>
      <c r="F3" s="82"/>
      <c r="G3" s="82"/>
    </row>
    <row r="4" spans="1:7" ht="35.25" customHeight="1" thickBot="1">
      <c r="A4" s="70" t="s">
        <v>2</v>
      </c>
      <c r="B4" s="70"/>
      <c r="C4" s="70"/>
      <c r="D4" s="70"/>
      <c r="E4" s="70"/>
      <c r="F4" s="70"/>
      <c r="G4" s="70"/>
    </row>
    <row r="5" spans="1:7" ht="13.5" thickTop="1">
      <c r="A5" s="71" t="s">
        <v>3</v>
      </c>
      <c r="B5" s="73" t="s">
        <v>4</v>
      </c>
      <c r="C5" s="75" t="s">
        <v>5</v>
      </c>
      <c r="D5" s="75" t="s">
        <v>6</v>
      </c>
      <c r="E5" s="75" t="s">
        <v>7</v>
      </c>
      <c r="F5" s="4" t="s">
        <v>8</v>
      </c>
      <c r="G5" s="75" t="s">
        <v>9</v>
      </c>
    </row>
    <row r="6" spans="1:7" ht="3" customHeight="1" thickBot="1">
      <c r="A6" s="72"/>
      <c r="B6" s="74"/>
      <c r="C6" s="76"/>
      <c r="D6" s="76"/>
      <c r="E6" s="76"/>
      <c r="F6" s="5"/>
      <c r="G6" s="76"/>
    </row>
    <row r="7" spans="1:7" ht="12" customHeight="1" thickTop="1">
      <c r="A7" s="6" t="s">
        <v>10</v>
      </c>
      <c r="B7" s="7" t="s">
        <v>11</v>
      </c>
      <c r="C7" s="8">
        <f>SUM('[1]Önkorm.2018'!C7)</f>
        <v>16599431</v>
      </c>
      <c r="D7" s="8">
        <f>SUM('[1]KözHiv.2018'!E7)</f>
        <v>29471600</v>
      </c>
      <c r="E7" s="8">
        <f>SUM('[1]Óvoda2018'!C6)</f>
        <v>24277124</v>
      </c>
      <c r="F7" s="8">
        <f>SUM('[1]Bölcsőde'!C6)</f>
        <v>11605891</v>
      </c>
      <c r="G7" s="8">
        <f>SUM(C7:E7)</f>
        <v>70348155</v>
      </c>
    </row>
    <row r="8" spans="1:7" ht="12" customHeight="1">
      <c r="A8" s="6" t="s">
        <v>12</v>
      </c>
      <c r="B8" s="7" t="s">
        <v>13</v>
      </c>
      <c r="C8" s="8">
        <f>SUM('[1]Önkorm.2018'!C8)</f>
        <v>238732</v>
      </c>
      <c r="D8" s="8">
        <f>SUM('[1]KözHiv.2018'!E8)</f>
        <v>187970</v>
      </c>
      <c r="E8" s="8">
        <f>SUM('[1]Óvoda2018'!C7)</f>
        <v>264113</v>
      </c>
      <c r="F8" s="8">
        <f>SUM('[1]Bölcsőde'!C7)</f>
        <v>75188</v>
      </c>
      <c r="G8" s="8">
        <f aca="true" t="shared" si="0" ref="G8:G82">SUM(C8:E8)</f>
        <v>690815</v>
      </c>
    </row>
    <row r="9" spans="1:7" ht="12" customHeight="1">
      <c r="A9" s="6" t="s">
        <v>14</v>
      </c>
      <c r="B9" s="7" t="s">
        <v>15</v>
      </c>
      <c r="C9" s="8">
        <f>SUM('[1]Önkorm.2018'!C9)</f>
        <v>0</v>
      </c>
      <c r="D9" s="8">
        <f>SUM('[1]KözHiv.2018'!E9)</f>
        <v>0</v>
      </c>
      <c r="E9" s="8">
        <f>SUM('[1]Óvoda2018'!C8)</f>
        <v>0</v>
      </c>
      <c r="F9" s="8">
        <f>SUM('[1]Bölcsőde'!C8)</f>
        <v>0</v>
      </c>
      <c r="G9" s="8">
        <f t="shared" si="0"/>
        <v>0</v>
      </c>
    </row>
    <row r="10" spans="1:7" ht="12" customHeight="1">
      <c r="A10" s="6" t="s">
        <v>16</v>
      </c>
      <c r="B10" s="7" t="s">
        <v>17</v>
      </c>
      <c r="C10" s="8">
        <f>SUM('[1]Önkorm.2018'!C10)</f>
        <v>0</v>
      </c>
      <c r="D10" s="8">
        <f>SUM('[1]KözHiv.2018'!E10)</f>
        <v>0</v>
      </c>
      <c r="E10" s="8">
        <f>SUM('[1]Óvoda2018'!C9)</f>
        <v>0</v>
      </c>
      <c r="F10" s="8">
        <f>SUM('[1]Bölcsőde'!C9)</f>
        <v>0</v>
      </c>
      <c r="G10" s="8">
        <f t="shared" si="0"/>
        <v>0</v>
      </c>
    </row>
    <row r="11" spans="1:7" ht="12" customHeight="1">
      <c r="A11" s="9" t="s">
        <v>18</v>
      </c>
      <c r="B11" s="10" t="s">
        <v>19</v>
      </c>
      <c r="C11" s="8">
        <f>SUM('[1]Önkorm.2018'!C11)</f>
        <v>0</v>
      </c>
      <c r="D11" s="8">
        <f>SUM('[1]KözHiv.2018'!E11)</f>
        <v>2150000</v>
      </c>
      <c r="E11" s="8">
        <f>SUM('[1]Óvoda2018'!C10)</f>
        <v>0</v>
      </c>
      <c r="F11" s="8">
        <f>SUM('[1]Bölcsőde'!C10)</f>
        <v>0</v>
      </c>
      <c r="G11" s="8">
        <f t="shared" si="0"/>
        <v>2150000</v>
      </c>
    </row>
    <row r="12" spans="1:7" ht="12" customHeight="1">
      <c r="A12" s="9" t="s">
        <v>20</v>
      </c>
      <c r="B12" s="10" t="s">
        <v>21</v>
      </c>
      <c r="C12" s="8">
        <f>SUM('[1]Önkorm.2018'!C12)</f>
        <v>1000000</v>
      </c>
      <c r="D12" s="8">
        <f>SUM('[1]KözHiv.2018'!E12)</f>
        <v>1050000</v>
      </c>
      <c r="E12" s="8">
        <f>SUM('[1]Óvoda2018'!C11)</f>
        <v>1800000</v>
      </c>
      <c r="F12" s="8">
        <f>SUM('[1]Bölcsőde'!C11)</f>
        <v>1000000</v>
      </c>
      <c r="G12" s="8">
        <f t="shared" si="0"/>
        <v>3850000</v>
      </c>
    </row>
    <row r="13" spans="1:7" ht="12" customHeight="1">
      <c r="A13" s="9" t="s">
        <v>22</v>
      </c>
      <c r="B13" s="10" t="s">
        <v>23</v>
      </c>
      <c r="C13" s="8">
        <v>25000</v>
      </c>
      <c r="D13" s="8">
        <f>SUM('[1]KözHiv.2018'!E13)</f>
        <v>463800</v>
      </c>
      <c r="E13" s="8">
        <f>SUM('[1]Óvoda2018'!C12)</f>
        <v>0</v>
      </c>
      <c r="F13" s="8">
        <f>SUM('[1]Bölcsőde'!C12)</f>
        <v>0</v>
      </c>
      <c r="G13" s="8">
        <f t="shared" si="0"/>
        <v>488800</v>
      </c>
    </row>
    <row r="14" spans="1:7" ht="12" customHeight="1">
      <c r="A14" s="9" t="s">
        <v>24</v>
      </c>
      <c r="B14" s="10" t="s">
        <v>25</v>
      </c>
      <c r="C14" s="8">
        <v>0</v>
      </c>
      <c r="D14" s="8">
        <f>SUM('[1]KözHiv.2018'!E14)</f>
        <v>255730</v>
      </c>
      <c r="E14" s="8">
        <f>SUM('[1]Óvoda2018'!C13)</f>
        <v>218460</v>
      </c>
      <c r="F14" s="8">
        <f>SUM('[1]Bölcsőde'!C13)</f>
        <v>0</v>
      </c>
      <c r="G14" s="8">
        <f t="shared" si="0"/>
        <v>474190</v>
      </c>
    </row>
    <row r="15" spans="1:7" ht="12" customHeight="1">
      <c r="A15" s="9" t="s">
        <v>26</v>
      </c>
      <c r="B15" s="10" t="s">
        <v>27</v>
      </c>
      <c r="C15" s="8">
        <f>SUM('[1]Önkorm.2018'!C15)</f>
        <v>38650</v>
      </c>
      <c r="D15" s="8">
        <f>SUM('[1]KözHiv.2018'!E15)</f>
        <v>253250</v>
      </c>
      <c r="E15" s="8">
        <f>SUM('[1]Óvoda2018'!C14)</f>
        <v>0</v>
      </c>
      <c r="F15" s="8">
        <f>SUM('[1]Bölcsőde'!C14)</f>
        <v>0</v>
      </c>
      <c r="G15" s="8">
        <f t="shared" si="0"/>
        <v>291900</v>
      </c>
    </row>
    <row r="16" spans="1:7" ht="12" customHeight="1">
      <c r="A16" s="9" t="s">
        <v>28</v>
      </c>
      <c r="B16" s="10" t="s">
        <v>29</v>
      </c>
      <c r="C16" s="8">
        <f>SUM('[1]Önkorm.2018'!C16)</f>
        <v>0</v>
      </c>
      <c r="D16" s="8">
        <f>SUM('[1]KözHiv.2018'!E16)</f>
        <v>0</v>
      </c>
      <c r="E16" s="8">
        <f>SUM('[1]Óvoda2018'!C15)</f>
        <v>0</v>
      </c>
      <c r="F16" s="8">
        <f>SUM('[1]Bölcsőde'!C15)</f>
        <v>0</v>
      </c>
      <c r="G16" s="8">
        <f t="shared" si="0"/>
        <v>0</v>
      </c>
    </row>
    <row r="17" spans="1:7" ht="12" customHeight="1">
      <c r="A17" s="9" t="s">
        <v>30</v>
      </c>
      <c r="B17" s="10" t="s">
        <v>31</v>
      </c>
      <c r="C17" s="8">
        <f>SUM('[1]Önkorm.2018'!C17)</f>
        <v>9965944</v>
      </c>
      <c r="D17" s="8">
        <f>SUM('[1]KözHiv.2018'!E17)</f>
        <v>0</v>
      </c>
      <c r="E17" s="8">
        <f>SUM('[1]Óvoda2018'!C16)</f>
        <v>0</v>
      </c>
      <c r="F17" s="8">
        <f>SUM('[1]Bölcsőde'!C16)</f>
        <v>0</v>
      </c>
      <c r="G17" s="8">
        <f t="shared" si="0"/>
        <v>9965944</v>
      </c>
    </row>
    <row r="18" spans="1:7" ht="12" customHeight="1">
      <c r="A18" s="9" t="s">
        <v>32</v>
      </c>
      <c r="B18" s="10" t="s">
        <v>33</v>
      </c>
      <c r="C18" s="8">
        <f>SUM('[1]Önkorm.2018'!C18)</f>
        <v>2010000</v>
      </c>
      <c r="D18" s="8">
        <f>SUM('[1]KözHiv.2018'!E18)</f>
        <v>70000</v>
      </c>
      <c r="E18" s="8">
        <f>SUM('[1]Óvoda2018'!C17)</f>
        <v>0</v>
      </c>
      <c r="F18" s="8">
        <f>SUM('[1]Bölcsőde'!C17)</f>
        <v>195000</v>
      </c>
      <c r="G18" s="8">
        <f t="shared" si="0"/>
        <v>2080000</v>
      </c>
    </row>
    <row r="19" spans="1:7" ht="12" customHeight="1">
      <c r="A19" s="9" t="s">
        <v>34</v>
      </c>
      <c r="B19" s="10" t="s">
        <v>35</v>
      </c>
      <c r="C19" s="8">
        <f>SUM('[1]Önkorm.2018'!C19)</f>
        <v>700000</v>
      </c>
      <c r="D19" s="8">
        <f>SUM('[1]KözHiv.2018'!E19)</f>
        <v>0</v>
      </c>
      <c r="E19" s="8">
        <f>SUM('[1]Óvoda2018'!C18)</f>
        <v>0</v>
      </c>
      <c r="F19" s="8">
        <f>SUM('[1]Bölcsőde'!C18)</f>
        <v>0</v>
      </c>
      <c r="G19" s="8">
        <f t="shared" si="0"/>
        <v>700000</v>
      </c>
    </row>
    <row r="20" spans="1:7" ht="12" customHeight="1">
      <c r="A20" s="77" t="s">
        <v>36</v>
      </c>
      <c r="B20" s="78"/>
      <c r="C20" s="11">
        <f>SUM('[1]Önkorm.2018'!C20)</f>
        <v>30577757</v>
      </c>
      <c r="D20" s="11">
        <f>SUM('[1]KözHiv.2018'!E20)</f>
        <v>33902350</v>
      </c>
      <c r="E20" s="11">
        <f>SUM('[1]Óvoda2018'!C19)</f>
        <v>26559697</v>
      </c>
      <c r="F20" s="11">
        <f>SUM(F7:F19)</f>
        <v>12876079</v>
      </c>
      <c r="G20" s="11">
        <f t="shared" si="0"/>
        <v>91039804</v>
      </c>
    </row>
    <row r="21" spans="1:7" ht="12" customHeight="1">
      <c r="A21" s="12" t="s">
        <v>37</v>
      </c>
      <c r="B21" s="13" t="s">
        <v>38</v>
      </c>
      <c r="C21" s="8">
        <f>SUM('[1]Önkorm.2018'!C21)</f>
        <v>6233038</v>
      </c>
      <c r="D21" s="8">
        <f>SUM('[1]KözHiv.2018'!E21)</f>
        <v>6792062</v>
      </c>
      <c r="E21" s="8">
        <f>SUM('[1]Óvoda2018'!C20)</f>
        <v>5337540</v>
      </c>
      <c r="F21" s="8">
        <f>SUM('[1]Bölcsőde'!C20)</f>
        <v>2657042</v>
      </c>
      <c r="G21" s="8">
        <f t="shared" si="0"/>
        <v>18362640</v>
      </c>
    </row>
    <row r="22" spans="1:7" ht="12" customHeight="1">
      <c r="A22" s="77" t="s">
        <v>39</v>
      </c>
      <c r="B22" s="78"/>
      <c r="C22" s="11">
        <f>SUM('[1]Önkorm.2018'!C22)</f>
        <v>6233038</v>
      </c>
      <c r="D22" s="11">
        <f>SUM('[1]KözHiv.2018'!E22)</f>
        <v>6792062</v>
      </c>
      <c r="E22" s="11">
        <f>SUM('[1]Óvoda2018'!C21)</f>
        <v>5337540</v>
      </c>
      <c r="F22" s="11">
        <f>SUM(F21)</f>
        <v>2657042</v>
      </c>
      <c r="G22" s="11">
        <f t="shared" si="0"/>
        <v>18362640</v>
      </c>
    </row>
    <row r="23" spans="1:7" ht="12" customHeight="1">
      <c r="A23" s="9" t="s">
        <v>40</v>
      </c>
      <c r="B23" s="10" t="s">
        <v>41</v>
      </c>
      <c r="C23" s="8">
        <f>SUM('[1]Önkorm.2018'!C23)</f>
        <v>200000</v>
      </c>
      <c r="D23" s="8">
        <f>SUM('[1]KözHiv.2018'!E23)</f>
        <v>30000</v>
      </c>
      <c r="E23" s="8">
        <f>SUM('[1]Óvoda2018'!C22)</f>
        <v>300000</v>
      </c>
      <c r="F23" s="8">
        <f>SUM('[1]Bölcsőde'!C22)</f>
        <v>0</v>
      </c>
      <c r="G23" s="8">
        <f t="shared" si="0"/>
        <v>530000</v>
      </c>
    </row>
    <row r="24" spans="1:7" ht="12" customHeight="1">
      <c r="A24" s="9" t="s">
        <v>42</v>
      </c>
      <c r="B24" s="10" t="s">
        <v>43</v>
      </c>
      <c r="C24" s="8">
        <f>SUM('[1]Önkorm.2018'!C24)</f>
        <v>3575000</v>
      </c>
      <c r="D24" s="8">
        <f>SUM('[1]KözHiv.2018'!E24)</f>
        <v>400000</v>
      </c>
      <c r="E24" s="8">
        <f>SUM('[1]Óvoda2018'!C23)</f>
        <v>700000</v>
      </c>
      <c r="F24" s="8">
        <f>SUM('[1]Bölcsőde'!C23)</f>
        <v>575000</v>
      </c>
      <c r="G24" s="8">
        <f t="shared" si="0"/>
        <v>4675000</v>
      </c>
    </row>
    <row r="25" spans="1:7" ht="12" customHeight="1">
      <c r="A25" s="9" t="s">
        <v>44</v>
      </c>
      <c r="B25" s="10" t="s">
        <v>45</v>
      </c>
      <c r="C25" s="8">
        <f>SUM('[1]Önkorm.2018'!C25)</f>
        <v>900300</v>
      </c>
      <c r="D25" s="8">
        <f>SUM('[1]KözHiv.2018'!E25)</f>
        <v>1343000</v>
      </c>
      <c r="E25" s="8">
        <f>SUM('[1]Óvoda2018'!C24)</f>
        <v>144000</v>
      </c>
      <c r="F25" s="8">
        <f>SUM('[1]Bölcsőde'!C24)</f>
        <v>90000</v>
      </c>
      <c r="G25" s="8">
        <f t="shared" si="0"/>
        <v>2387300</v>
      </c>
    </row>
    <row r="26" spans="1:7" ht="12" customHeight="1">
      <c r="A26" s="9" t="s">
        <v>46</v>
      </c>
      <c r="B26" s="10" t="s">
        <v>47</v>
      </c>
      <c r="C26" s="8">
        <f>SUM('[1]Önkorm.2018'!C26)</f>
        <v>110000</v>
      </c>
      <c r="D26" s="8">
        <f>SUM('[1]KözHiv.2018'!E26)</f>
        <v>250000</v>
      </c>
      <c r="E26" s="8">
        <f>SUM('[1]Óvoda2018'!C25)</f>
        <v>20000</v>
      </c>
      <c r="F26" s="8">
        <f>SUM('[1]Bölcsőde'!C25)</f>
        <v>90000</v>
      </c>
      <c r="G26" s="8">
        <f t="shared" si="0"/>
        <v>380000</v>
      </c>
    </row>
    <row r="27" spans="1:7" ht="12" customHeight="1">
      <c r="A27" s="9" t="s">
        <v>48</v>
      </c>
      <c r="B27" s="10" t="s">
        <v>49</v>
      </c>
      <c r="C27" s="8">
        <f>SUM('[1]Önkorm.2018'!C27)</f>
        <v>3800000</v>
      </c>
      <c r="D27" s="8">
        <f>SUM('[1]KözHiv.2018'!E27)</f>
        <v>1190000</v>
      </c>
      <c r="E27" s="8">
        <f>SUM('[1]Óvoda2018'!C26)</f>
        <v>1060000</v>
      </c>
      <c r="F27" s="8">
        <f>SUM('[1]Bölcsőde'!C26)</f>
        <v>100000</v>
      </c>
      <c r="G27" s="8">
        <f t="shared" si="0"/>
        <v>6050000</v>
      </c>
    </row>
    <row r="28" spans="1:7" ht="12" customHeight="1">
      <c r="A28" s="9" t="s">
        <v>50</v>
      </c>
      <c r="B28" s="10" t="s">
        <v>51</v>
      </c>
      <c r="C28" s="8">
        <f>SUM('[1]Önkorm.2018'!C28)</f>
        <v>4033119</v>
      </c>
      <c r="D28" s="8">
        <f>SUM('[1]KözHiv.2018'!E28)</f>
        <v>0</v>
      </c>
      <c r="E28" s="8">
        <f>SUM('[1]Óvoda2018'!C27)</f>
        <v>4300000</v>
      </c>
      <c r="F28" s="8">
        <f>SUM('[1]Bölcsőde'!C27)</f>
        <v>1920000</v>
      </c>
      <c r="G28" s="8">
        <f t="shared" si="0"/>
        <v>8333119</v>
      </c>
    </row>
    <row r="29" spans="1:7" ht="12" customHeight="1">
      <c r="A29" s="9" t="s">
        <v>52</v>
      </c>
      <c r="B29" s="10" t="s">
        <v>53</v>
      </c>
      <c r="C29" s="8">
        <f>SUM('[1]Önkorm.2018'!C29)</f>
        <v>0</v>
      </c>
      <c r="D29" s="8">
        <f>SUM('[1]KözHiv.2018'!E29)</f>
        <v>0</v>
      </c>
      <c r="E29" s="8">
        <f>SUM('[1]Óvoda2018'!C28)</f>
        <v>0</v>
      </c>
      <c r="F29" s="8">
        <f>SUM('[1]Bölcsőde'!C28)</f>
        <v>0</v>
      </c>
      <c r="G29" s="8">
        <f t="shared" si="0"/>
        <v>0</v>
      </c>
    </row>
    <row r="30" spans="1:7" ht="12" customHeight="1">
      <c r="A30" s="9" t="s">
        <v>54</v>
      </c>
      <c r="B30" s="10" t="s">
        <v>55</v>
      </c>
      <c r="C30" s="8">
        <f>SUM('[1]Önkorm.2018'!C30)</f>
        <v>800000</v>
      </c>
      <c r="D30" s="8">
        <f>SUM('[1]KözHiv.2018'!E30)</f>
        <v>0</v>
      </c>
      <c r="E30" s="8">
        <f>SUM('[1]Óvoda2018'!C29)</f>
        <v>0</v>
      </c>
      <c r="F30" s="8">
        <f>SUM('[1]Bölcsőde'!C29)</f>
        <v>0</v>
      </c>
      <c r="G30" s="8">
        <f t="shared" si="0"/>
        <v>800000</v>
      </c>
    </row>
    <row r="31" spans="1:7" ht="12" customHeight="1">
      <c r="A31" s="9" t="s">
        <v>56</v>
      </c>
      <c r="B31" s="10" t="s">
        <v>57</v>
      </c>
      <c r="C31" s="8">
        <f>SUM('[1]Önkorm.2018'!C31)</f>
        <v>0</v>
      </c>
      <c r="D31" s="8">
        <f>SUM('[1]KözHiv.2018'!E31)</f>
        <v>570000</v>
      </c>
      <c r="E31" s="8">
        <f>SUM('[1]Óvoda2018'!C30)</f>
        <v>0</v>
      </c>
      <c r="F31" s="8">
        <f>SUM('[1]Bölcsőde'!C30)</f>
        <v>0</v>
      </c>
      <c r="G31" s="8">
        <f t="shared" si="0"/>
        <v>570000</v>
      </c>
    </row>
    <row r="32" spans="1:7" ht="12" customHeight="1">
      <c r="A32" s="9" t="s">
        <v>58</v>
      </c>
      <c r="B32" s="10" t="s">
        <v>59</v>
      </c>
      <c r="C32" s="8">
        <f>SUM('[1]Önkorm.2018'!C32)</f>
        <v>7197790</v>
      </c>
      <c r="D32" s="8">
        <f>SUM('[1]KözHiv.2018'!E32)</f>
        <v>754835</v>
      </c>
      <c r="E32" s="8">
        <f>SUM('[1]Óvoda2018'!C31)</f>
        <v>455000</v>
      </c>
      <c r="F32" s="8">
        <f>SUM('[1]Bölcsőde'!C31)</f>
        <v>536000</v>
      </c>
      <c r="G32" s="8">
        <f t="shared" si="0"/>
        <v>8407625</v>
      </c>
    </row>
    <row r="33" spans="1:7" ht="12" customHeight="1">
      <c r="A33" s="9" t="s">
        <v>60</v>
      </c>
      <c r="B33" s="10" t="s">
        <v>61</v>
      </c>
      <c r="C33" s="8">
        <f>SUM('[1]Önkorm.2018'!C33)</f>
        <v>60750</v>
      </c>
      <c r="D33" s="8">
        <f>SUM('[1]KözHiv.2018'!E33)</f>
        <v>518160</v>
      </c>
      <c r="E33" s="8">
        <f>SUM('[1]Óvoda2018'!C32)</f>
        <v>120000</v>
      </c>
      <c r="F33" s="8">
        <f>SUM('[1]Bölcsőde'!C32)</f>
        <v>100000</v>
      </c>
      <c r="G33" s="8">
        <f t="shared" si="0"/>
        <v>698910</v>
      </c>
    </row>
    <row r="34" spans="1:7" ht="12" customHeight="1">
      <c r="A34" s="9" t="s">
        <v>62</v>
      </c>
      <c r="B34" s="10" t="s">
        <v>63</v>
      </c>
      <c r="C34" s="8">
        <f>SUM('[1]Önkorm.2018'!C34)</f>
        <v>6353000</v>
      </c>
      <c r="D34" s="8">
        <f>SUM('[1]KözHiv.2018'!E34)</f>
        <v>880000</v>
      </c>
      <c r="E34" s="8">
        <f>SUM('[1]Óvoda2018'!C33)</f>
        <v>1750000</v>
      </c>
      <c r="F34" s="8">
        <f>SUM('[1]Bölcsőde'!C33)</f>
        <v>800000</v>
      </c>
      <c r="G34" s="8">
        <f t="shared" si="0"/>
        <v>8983000</v>
      </c>
    </row>
    <row r="35" spans="1:7" ht="12" customHeight="1">
      <c r="A35" s="9" t="s">
        <v>64</v>
      </c>
      <c r="B35" s="10" t="s">
        <v>65</v>
      </c>
      <c r="C35" s="8">
        <f>SUM('[1]Önkorm.2018'!C35)</f>
        <v>3320000</v>
      </c>
      <c r="D35" s="8">
        <f>SUM('[1]KözHiv.2018'!E35)</f>
        <v>0</v>
      </c>
      <c r="E35" s="8">
        <f>SUM('[1]Óvoda2018'!C34)</f>
        <v>0</v>
      </c>
      <c r="F35" s="8">
        <f>SUM('[1]Bölcsőde'!C34)</f>
        <v>0</v>
      </c>
      <c r="G35" s="8">
        <f t="shared" si="0"/>
        <v>3320000</v>
      </c>
    </row>
    <row r="36" spans="1:7" ht="12" customHeight="1">
      <c r="A36" s="9" t="s">
        <v>66</v>
      </c>
      <c r="B36" s="10" t="s">
        <v>67</v>
      </c>
      <c r="C36" s="8">
        <f>SUM('[1]Önkorm.2018'!C36)</f>
        <v>0</v>
      </c>
      <c r="D36" s="8">
        <f>SUM('[1]KözHiv.2018'!E36)</f>
        <v>0</v>
      </c>
      <c r="E36" s="8">
        <f>SUM('[1]Óvoda2018'!C35)</f>
        <v>0</v>
      </c>
      <c r="F36" s="8">
        <f>SUM('[1]Bölcsőde'!C35)</f>
        <v>0</v>
      </c>
      <c r="G36" s="8">
        <f t="shared" si="0"/>
        <v>0</v>
      </c>
    </row>
    <row r="37" spans="1:7" ht="12" customHeight="1">
      <c r="A37" s="9" t="s">
        <v>68</v>
      </c>
      <c r="B37" s="10" t="s">
        <v>69</v>
      </c>
      <c r="C37" s="8">
        <f>SUM('[1]Önkorm.2018'!C37)</f>
        <v>500000</v>
      </c>
      <c r="D37" s="8">
        <f>SUM('[1]KözHiv.2018'!E37)</f>
        <v>20000</v>
      </c>
      <c r="E37" s="8">
        <f>SUM('[1]Óvoda2018'!C36)</f>
        <v>6000</v>
      </c>
      <c r="F37" s="8">
        <f>SUM('[1]Bölcsőde'!C36)</f>
        <v>10000</v>
      </c>
      <c r="G37" s="8">
        <f t="shared" si="0"/>
        <v>526000</v>
      </c>
    </row>
    <row r="38" spans="1:7" ht="12" customHeight="1">
      <c r="A38" s="77" t="s">
        <v>70</v>
      </c>
      <c r="B38" s="78"/>
      <c r="C38" s="11">
        <f>SUM('[1]Önkorm.2018'!C38)</f>
        <v>30849959</v>
      </c>
      <c r="D38" s="11">
        <f>SUM('[1]KözHiv.2018'!E38)</f>
        <v>5955995</v>
      </c>
      <c r="E38" s="11">
        <f>SUM('[1]Óvoda2018'!C37)</f>
        <v>8855000</v>
      </c>
      <c r="F38" s="11">
        <f>SUM(F23:F37)</f>
        <v>4221000</v>
      </c>
      <c r="G38" s="11">
        <f t="shared" si="0"/>
        <v>45660954</v>
      </c>
    </row>
    <row r="39" spans="1:7" ht="12" customHeight="1">
      <c r="A39" s="9" t="s">
        <v>71</v>
      </c>
      <c r="B39" s="10" t="s">
        <v>72</v>
      </c>
      <c r="C39" s="8">
        <f>SUM('[1]Önkorm.2018'!C39)</f>
        <v>0</v>
      </c>
      <c r="D39" s="8"/>
      <c r="E39" s="8"/>
      <c r="F39" s="8"/>
      <c r="G39" s="8">
        <f t="shared" si="0"/>
        <v>0</v>
      </c>
    </row>
    <row r="40" spans="1:7" ht="12" customHeight="1">
      <c r="A40" s="9" t="s">
        <v>73</v>
      </c>
      <c r="B40" s="10" t="s">
        <v>74</v>
      </c>
      <c r="C40" s="8">
        <f>SUM('[1]Önkorm.2018'!C40)</f>
        <v>0</v>
      </c>
      <c r="D40" s="8"/>
      <c r="E40" s="8"/>
      <c r="F40" s="8"/>
      <c r="G40" s="8">
        <f t="shared" si="0"/>
        <v>0</v>
      </c>
    </row>
    <row r="41" spans="1:7" ht="12" customHeight="1">
      <c r="A41" s="9" t="s">
        <v>75</v>
      </c>
      <c r="B41" s="10" t="s">
        <v>76</v>
      </c>
      <c r="C41" s="8">
        <f>SUM('[1]Önkorm.2018'!C41)</f>
        <v>0</v>
      </c>
      <c r="D41" s="8"/>
      <c r="E41" s="8"/>
      <c r="F41" s="8"/>
      <c r="G41" s="8">
        <f t="shared" si="0"/>
        <v>0</v>
      </c>
    </row>
    <row r="42" spans="1:7" ht="12" customHeight="1">
      <c r="A42" s="9" t="s">
        <v>77</v>
      </c>
      <c r="B42" s="10" t="s">
        <v>78</v>
      </c>
      <c r="C42" s="8">
        <f>SUM('[1]Önkorm.2018'!C42)</f>
        <v>0</v>
      </c>
      <c r="D42" s="8"/>
      <c r="E42" s="8"/>
      <c r="F42" s="8"/>
      <c r="G42" s="8">
        <f t="shared" si="0"/>
        <v>0</v>
      </c>
    </row>
    <row r="43" spans="1:7" ht="12" customHeight="1">
      <c r="A43" s="9" t="s">
        <v>79</v>
      </c>
      <c r="B43" s="10" t="s">
        <v>80</v>
      </c>
      <c r="C43" s="8">
        <f>SUM('[1]Önkorm.2018'!C43)</f>
        <v>6116000</v>
      </c>
      <c r="D43" s="8"/>
      <c r="E43" s="8"/>
      <c r="F43" s="8"/>
      <c r="G43" s="8">
        <f t="shared" si="0"/>
        <v>6116000</v>
      </c>
    </row>
    <row r="44" spans="1:7" ht="12" customHeight="1">
      <c r="A44" s="77" t="s">
        <v>81</v>
      </c>
      <c r="B44" s="78"/>
      <c r="C44" s="11">
        <f>SUM('[1]Önkorm.2018'!C44)</f>
        <v>6116000</v>
      </c>
      <c r="D44" s="11"/>
      <c r="E44" s="11"/>
      <c r="F44" s="11"/>
      <c r="G44" s="11">
        <v>6116000</v>
      </c>
    </row>
    <row r="45" spans="1:7" ht="12" customHeight="1">
      <c r="A45" s="9" t="s">
        <v>82</v>
      </c>
      <c r="B45" s="10" t="s">
        <v>83</v>
      </c>
      <c r="C45" s="8">
        <f>SUM('[1]Önkorm.2018'!C45)</f>
        <v>0</v>
      </c>
      <c r="D45" s="8"/>
      <c r="E45" s="8"/>
      <c r="F45" s="8"/>
      <c r="G45" s="8">
        <f t="shared" si="0"/>
        <v>0</v>
      </c>
    </row>
    <row r="46" spans="1:7" ht="12" customHeight="1">
      <c r="A46" s="9" t="s">
        <v>84</v>
      </c>
      <c r="B46" s="10" t="s">
        <v>85</v>
      </c>
      <c r="C46" s="8">
        <f>SUM('[1]Önkorm.2018'!C46)</f>
        <v>0</v>
      </c>
      <c r="D46" s="8"/>
      <c r="E46" s="8"/>
      <c r="F46" s="8"/>
      <c r="G46" s="8">
        <f t="shared" si="0"/>
        <v>0</v>
      </c>
    </row>
    <row r="47" spans="1:7" ht="12" customHeight="1">
      <c r="A47" s="9" t="s">
        <v>86</v>
      </c>
      <c r="B47" s="10" t="s">
        <v>87</v>
      </c>
      <c r="C47" s="8">
        <f>SUM('[1]Önkorm.2018'!C47)</f>
        <v>0</v>
      </c>
      <c r="D47" s="8"/>
      <c r="E47" s="8"/>
      <c r="F47" s="8"/>
      <c r="G47" s="8">
        <f t="shared" si="0"/>
        <v>0</v>
      </c>
    </row>
    <row r="48" spans="1:7" ht="12" customHeight="1">
      <c r="A48" s="9" t="s">
        <v>88</v>
      </c>
      <c r="B48" s="10" t="s">
        <v>87</v>
      </c>
      <c r="C48" s="8">
        <f>SUM('[1]Önkorm.2018'!C48)</f>
        <v>0</v>
      </c>
      <c r="D48" s="8"/>
      <c r="E48" s="8"/>
      <c r="F48" s="8"/>
      <c r="G48" s="8">
        <f t="shared" si="0"/>
        <v>0</v>
      </c>
    </row>
    <row r="49" spans="1:7" ht="12" customHeight="1">
      <c r="A49" s="9" t="s">
        <v>89</v>
      </c>
      <c r="B49" s="10" t="s">
        <v>90</v>
      </c>
      <c r="C49" s="8">
        <f>SUM('[1]Önkorm.2018'!C49)</f>
        <v>1500000</v>
      </c>
      <c r="D49" s="8"/>
      <c r="E49" s="8"/>
      <c r="F49" s="8"/>
      <c r="G49" s="8">
        <f t="shared" si="0"/>
        <v>1500000</v>
      </c>
    </row>
    <row r="50" spans="1:7" ht="12" customHeight="1">
      <c r="A50" s="77" t="s">
        <v>91</v>
      </c>
      <c r="B50" s="78"/>
      <c r="C50" s="11">
        <f>SUM('[1]Önkorm.2018'!C50)</f>
        <v>1500000</v>
      </c>
      <c r="D50" s="11"/>
      <c r="E50" s="11"/>
      <c r="F50" s="11"/>
      <c r="G50" s="11">
        <v>1500000</v>
      </c>
    </row>
    <row r="51" spans="1:7" ht="12" customHeight="1">
      <c r="A51" s="9" t="s">
        <v>92</v>
      </c>
      <c r="B51" s="10" t="s">
        <v>93</v>
      </c>
      <c r="C51" s="8">
        <f>SUM('[1]Önkorm.2018'!C51)</f>
        <v>500000</v>
      </c>
      <c r="D51" s="8">
        <f>SUM('[1]KözHiv.2018'!E39)</f>
        <v>0</v>
      </c>
      <c r="E51" s="8">
        <f>SUM('[1]Óvoda2018'!C38)</f>
        <v>0</v>
      </c>
      <c r="F51" s="8">
        <v>0</v>
      </c>
      <c r="G51" s="8">
        <f t="shared" si="0"/>
        <v>500000</v>
      </c>
    </row>
    <row r="52" spans="1:7" ht="12" customHeight="1">
      <c r="A52" s="9" t="s">
        <v>94</v>
      </c>
      <c r="B52" s="10" t="s">
        <v>95</v>
      </c>
      <c r="C52" s="8">
        <f>SUM('[1]Önkorm.2018'!C52)</f>
        <v>400000</v>
      </c>
      <c r="D52" s="8">
        <f>SUM('[1]KözHiv.2018'!E40)</f>
        <v>0</v>
      </c>
      <c r="E52" s="8">
        <f>SUM('[1]Óvoda2018'!C39)</f>
        <v>0</v>
      </c>
      <c r="F52" s="8">
        <v>0</v>
      </c>
      <c r="G52" s="8">
        <f t="shared" si="0"/>
        <v>400000</v>
      </c>
    </row>
    <row r="53" spans="1:7" ht="12" customHeight="1">
      <c r="A53" s="9" t="s">
        <v>96</v>
      </c>
      <c r="B53" s="10" t="s">
        <v>97</v>
      </c>
      <c r="C53" s="8">
        <f>SUM('[1]Önkorm.2018'!C53)</f>
        <v>6455685</v>
      </c>
      <c r="D53" s="8">
        <f>SUM('[1]KözHiv.2018'!E41)</f>
        <v>0</v>
      </c>
      <c r="E53" s="8">
        <f>SUM('[1]Óvoda2018'!C40)</f>
        <v>0</v>
      </c>
      <c r="F53" s="8">
        <v>0</v>
      </c>
      <c r="G53" s="8">
        <f t="shared" si="0"/>
        <v>6455685</v>
      </c>
    </row>
    <row r="54" spans="1:7" ht="12" customHeight="1">
      <c r="A54" s="9" t="s">
        <v>98</v>
      </c>
      <c r="B54" s="10" t="s">
        <v>99</v>
      </c>
      <c r="C54" s="8">
        <f>SUM('[1]Önkorm.2018'!C54)</f>
        <v>1986035</v>
      </c>
      <c r="D54" s="8">
        <f>SUM('[1]KözHiv.2018'!E42)</f>
        <v>0</v>
      </c>
      <c r="E54" s="8">
        <f>SUM('[1]Óvoda2018'!C41)</f>
        <v>0</v>
      </c>
      <c r="F54" s="8">
        <v>0</v>
      </c>
      <c r="G54" s="8">
        <f t="shared" si="0"/>
        <v>1986035</v>
      </c>
    </row>
    <row r="55" spans="1:7" ht="12" customHeight="1">
      <c r="A55" s="77" t="s">
        <v>100</v>
      </c>
      <c r="B55" s="78"/>
      <c r="C55" s="11">
        <f>SUM('[1]Önkorm.2018'!C55)</f>
        <v>9341720</v>
      </c>
      <c r="D55" s="11">
        <f>SUM('[1]KözHiv.2018'!E43)</f>
        <v>0</v>
      </c>
      <c r="E55" s="11">
        <f>SUM('[1]Óvoda2018'!C42)</f>
        <v>0</v>
      </c>
      <c r="F55" s="11">
        <f>SUM(F51:F54)</f>
        <v>0</v>
      </c>
      <c r="G55" s="11">
        <f t="shared" si="0"/>
        <v>9341720</v>
      </c>
    </row>
    <row r="56" spans="1:7" ht="12" customHeight="1">
      <c r="A56" s="9" t="s">
        <v>101</v>
      </c>
      <c r="B56" s="10" t="s">
        <v>102</v>
      </c>
      <c r="C56" s="8">
        <f>SUM('[1]Önkorm.2018'!C64)</f>
        <v>0</v>
      </c>
      <c r="D56" s="8">
        <f>SUM('[1]KözHiv.2018'!E44)</f>
        <v>0</v>
      </c>
      <c r="E56" s="8">
        <f>SUM('[1]Óvoda2018'!C43)</f>
        <v>0</v>
      </c>
      <c r="F56" s="8">
        <v>0</v>
      </c>
      <c r="G56" s="8">
        <f t="shared" si="0"/>
        <v>0</v>
      </c>
    </row>
    <row r="57" spans="1:7" ht="12" customHeight="1">
      <c r="A57" s="9" t="s">
        <v>103</v>
      </c>
      <c r="B57" s="10" t="s">
        <v>104</v>
      </c>
      <c r="C57" s="8">
        <f>SUM('[1]Önkorm.2018'!C65)</f>
        <v>0</v>
      </c>
      <c r="D57" s="8">
        <f>SUM('[1]KözHiv.2018'!E45)</f>
        <v>0</v>
      </c>
      <c r="E57" s="8">
        <f>SUM('[1]Óvoda2018'!C44)</f>
        <v>0</v>
      </c>
      <c r="F57" s="8">
        <v>0</v>
      </c>
      <c r="G57" s="8">
        <f t="shared" si="0"/>
        <v>0</v>
      </c>
    </row>
    <row r="58" spans="1:7" ht="12" customHeight="1">
      <c r="A58" s="9" t="s">
        <v>105</v>
      </c>
      <c r="B58" s="10" t="s">
        <v>106</v>
      </c>
      <c r="C58" s="8">
        <f>SUM('[1]Önkorm.2018'!C66)</f>
        <v>0</v>
      </c>
      <c r="D58" s="8">
        <f>SUM('[1]KözHiv.2018'!E46)</f>
        <v>0</v>
      </c>
      <c r="E58" s="8">
        <f>SUM('[1]Óvoda2018'!C45)</f>
        <v>0</v>
      </c>
      <c r="F58" s="8">
        <v>0</v>
      </c>
      <c r="G58" s="8">
        <f t="shared" si="0"/>
        <v>0</v>
      </c>
    </row>
    <row r="59" spans="1:7" ht="12" customHeight="1">
      <c r="A59" s="77" t="s">
        <v>107</v>
      </c>
      <c r="B59" s="78"/>
      <c r="C59" s="11">
        <f>SUM('[1]Önkorm.2018'!C67)</f>
        <v>0</v>
      </c>
      <c r="D59" s="11">
        <f>SUM('[1]KözHiv.2018'!E47)</f>
        <v>0</v>
      </c>
      <c r="E59" s="11">
        <f>SUM('[1]Óvoda2018'!C46)</f>
        <v>0</v>
      </c>
      <c r="F59" s="11">
        <f>SUM(F56:F58)</f>
        <v>0</v>
      </c>
      <c r="G59" s="11">
        <f t="shared" si="0"/>
        <v>0</v>
      </c>
    </row>
    <row r="60" spans="1:7" ht="12" customHeight="1">
      <c r="A60" s="9" t="s">
        <v>108</v>
      </c>
      <c r="B60" s="10" t="s">
        <v>109</v>
      </c>
      <c r="C60" s="8">
        <f>SUM('[1]Önkorm.2018'!C68)</f>
        <v>0</v>
      </c>
      <c r="D60" s="8"/>
      <c r="E60" s="8"/>
      <c r="F60" s="8"/>
      <c r="G60" s="8"/>
    </row>
    <row r="61" spans="1:7" ht="12" customHeight="1">
      <c r="A61" s="77" t="s">
        <v>110</v>
      </c>
      <c r="B61" s="78"/>
      <c r="C61" s="11">
        <f>SUM('[1]Önkorm.2018'!C69)</f>
        <v>0</v>
      </c>
      <c r="D61" s="11"/>
      <c r="E61" s="11"/>
      <c r="F61" s="11"/>
      <c r="G61" s="11"/>
    </row>
    <row r="62" spans="1:7" ht="12" customHeight="1">
      <c r="A62" s="9" t="s">
        <v>111</v>
      </c>
      <c r="B62" s="10" t="s">
        <v>112</v>
      </c>
      <c r="C62" s="8">
        <f>SUM('[1]Önkorm.2018'!C70)</f>
        <v>4333961</v>
      </c>
      <c r="D62" s="8"/>
      <c r="E62" s="8"/>
      <c r="F62" s="8"/>
      <c r="G62" s="8">
        <v>4333961</v>
      </c>
    </row>
    <row r="63" spans="1:7" ht="12" customHeight="1">
      <c r="A63" s="9" t="s">
        <v>113</v>
      </c>
      <c r="B63" s="10" t="s">
        <v>114</v>
      </c>
      <c r="C63" s="8">
        <f>SUM('[1]Önkorm.2018'!C71)</f>
        <v>102656214</v>
      </c>
      <c r="D63" s="8"/>
      <c r="E63" s="8"/>
      <c r="F63" s="8"/>
      <c r="G63" s="8">
        <v>102656214</v>
      </c>
    </row>
    <row r="64" spans="1:7" ht="12" customHeight="1">
      <c r="A64" s="77" t="s">
        <v>115</v>
      </c>
      <c r="B64" s="78"/>
      <c r="C64" s="11">
        <f>SUM('[1]Önkorm.2018'!C72)</f>
        <v>106990175</v>
      </c>
      <c r="D64" s="11"/>
      <c r="E64" s="11"/>
      <c r="F64" s="11"/>
      <c r="G64" s="11">
        <v>106990175</v>
      </c>
    </row>
    <row r="65" spans="1:7" ht="12" customHeight="1" thickBot="1">
      <c r="A65" s="79" t="s">
        <v>116</v>
      </c>
      <c r="B65" s="80"/>
      <c r="C65" s="14">
        <f>SUM('[1]Önkorm.2018'!C73)</f>
        <v>191608649</v>
      </c>
      <c r="D65" s="14">
        <f>SUM('[1]KözHiv.2018'!E48)</f>
        <v>46650407</v>
      </c>
      <c r="E65" s="14">
        <f>SUM('[1]Óvoda2018'!C47)</f>
        <v>40752237</v>
      </c>
      <c r="F65" s="14">
        <f>SUM(F20)+F22+F38+F44+F50+F55+F59+F61+F64</f>
        <v>19754121</v>
      </c>
      <c r="G65" s="14">
        <f t="shared" si="0"/>
        <v>279011293</v>
      </c>
    </row>
    <row r="66" spans="1:7" ht="12" customHeight="1" thickTop="1">
      <c r="A66" s="15"/>
      <c r="B66" s="15"/>
      <c r="C66" s="16"/>
      <c r="D66" s="16"/>
      <c r="E66" s="16"/>
      <c r="F66" s="16"/>
      <c r="G66" s="16"/>
    </row>
    <row r="67" spans="1:7" ht="12" customHeight="1">
      <c r="A67" s="15"/>
      <c r="B67" s="15"/>
      <c r="C67" s="16"/>
      <c r="D67" s="16"/>
      <c r="E67" s="16"/>
      <c r="F67" s="16"/>
      <c r="G67" s="16"/>
    </row>
    <row r="68" spans="1:7" ht="12" customHeight="1">
      <c r="A68" s="15"/>
      <c r="B68" s="15"/>
      <c r="C68" s="16"/>
      <c r="D68" s="16"/>
      <c r="E68" s="81" t="s">
        <v>117</v>
      </c>
      <c r="F68" s="81"/>
      <c r="G68" s="81"/>
    </row>
    <row r="69" spans="1:7" ht="12" customHeight="1">
      <c r="A69" s="15"/>
      <c r="B69" s="15"/>
      <c r="C69" s="16"/>
      <c r="D69" s="16"/>
      <c r="E69" s="16"/>
      <c r="F69" s="16"/>
      <c r="G69" s="16"/>
    </row>
    <row r="70" spans="1:7" ht="12" customHeight="1">
      <c r="A70" s="15"/>
      <c r="B70" s="15"/>
      <c r="C70" s="16"/>
      <c r="D70" s="16"/>
      <c r="E70" s="16"/>
      <c r="F70" s="16"/>
      <c r="G70" s="16"/>
    </row>
    <row r="71" spans="1:7" ht="12" customHeight="1">
      <c r="A71" s="15"/>
      <c r="B71" s="15"/>
      <c r="C71" s="16"/>
      <c r="D71" s="16"/>
      <c r="E71" s="16"/>
      <c r="F71" s="16"/>
      <c r="G71" s="16"/>
    </row>
    <row r="72" spans="1:7" ht="12" customHeight="1">
      <c r="A72" s="15"/>
      <c r="B72" s="15"/>
      <c r="C72" s="16"/>
      <c r="D72" s="16"/>
      <c r="E72" s="16"/>
      <c r="F72" s="16"/>
      <c r="G72" s="16"/>
    </row>
    <row r="73" spans="1:7" ht="63.75" customHeight="1">
      <c r="A73" s="82" t="s">
        <v>1</v>
      </c>
      <c r="B73" s="82"/>
      <c r="C73" s="82"/>
      <c r="D73" s="82"/>
      <c r="E73" s="82"/>
      <c r="F73" s="82"/>
      <c r="G73" s="82"/>
    </row>
    <row r="74" spans="1:7" ht="28.5" customHeight="1" thickBot="1">
      <c r="A74" s="70" t="s">
        <v>118</v>
      </c>
      <c r="B74" s="70"/>
      <c r="C74" s="70"/>
      <c r="D74" s="70"/>
      <c r="E74" s="70"/>
      <c r="F74" s="70"/>
      <c r="G74" s="70"/>
    </row>
    <row r="75" spans="1:7" ht="13.5" thickTop="1">
      <c r="A75" s="71" t="s">
        <v>3</v>
      </c>
      <c r="B75" s="73" t="s">
        <v>4</v>
      </c>
      <c r="C75" s="75" t="s">
        <v>5</v>
      </c>
      <c r="D75" s="75" t="s">
        <v>6</v>
      </c>
      <c r="E75" s="75" t="s">
        <v>7</v>
      </c>
      <c r="F75" s="75" t="s">
        <v>8</v>
      </c>
      <c r="G75" s="75" t="s">
        <v>9</v>
      </c>
    </row>
    <row r="76" spans="1:7" ht="12" customHeight="1" thickBot="1">
      <c r="A76" s="72"/>
      <c r="B76" s="74"/>
      <c r="C76" s="76"/>
      <c r="D76" s="76"/>
      <c r="E76" s="76"/>
      <c r="F76" s="76"/>
      <c r="G76" s="76"/>
    </row>
    <row r="77" spans="1:7" ht="12" customHeight="1" thickTop="1">
      <c r="A77" s="9" t="s">
        <v>119</v>
      </c>
      <c r="B77" s="10" t="s">
        <v>120</v>
      </c>
      <c r="C77" s="8">
        <f>SUM('[1]Önkorm.2018'!C126)</f>
        <v>53779415</v>
      </c>
      <c r="D77" s="8"/>
      <c r="E77" s="8"/>
      <c r="F77" s="8">
        <v>0</v>
      </c>
      <c r="G77" s="8"/>
    </row>
    <row r="78" spans="1:7" ht="12" customHeight="1">
      <c r="A78" s="9" t="s">
        <v>121</v>
      </c>
      <c r="B78" s="10" t="s">
        <v>122</v>
      </c>
      <c r="C78" s="8">
        <f>SUM('[1]Önkorm.2018'!C127)</f>
        <v>29728650</v>
      </c>
      <c r="D78" s="8">
        <f>SUM('[1]KözHiv.2018'!E56)</f>
        <v>0</v>
      </c>
      <c r="E78" s="8">
        <f>SUM('[1]Óvoda2018'!C55)</f>
        <v>0</v>
      </c>
      <c r="F78" s="8">
        <v>0</v>
      </c>
      <c r="G78" s="8">
        <f t="shared" si="0"/>
        <v>29728650</v>
      </c>
    </row>
    <row r="79" spans="1:7" ht="12" customHeight="1">
      <c r="A79" s="9" t="s">
        <v>123</v>
      </c>
      <c r="B79" s="10" t="s">
        <v>124</v>
      </c>
      <c r="C79" s="8">
        <f>SUM('[1]Önkorm.2018'!C128)</f>
        <v>32950502</v>
      </c>
      <c r="D79" s="8">
        <f>SUM('[1]KözHiv.2018'!E57)</f>
        <v>0</v>
      </c>
      <c r="E79" s="8">
        <f>SUM('[1]Óvoda2018'!C56)</f>
        <v>0</v>
      </c>
      <c r="F79" s="8">
        <v>0</v>
      </c>
      <c r="G79" s="8">
        <f t="shared" si="0"/>
        <v>32950502</v>
      </c>
    </row>
    <row r="80" spans="1:7" ht="12" customHeight="1">
      <c r="A80" s="9" t="s">
        <v>125</v>
      </c>
      <c r="B80" s="10" t="s">
        <v>126</v>
      </c>
      <c r="C80" s="8">
        <f>SUM('[1]Önkorm.2018'!C129)</f>
        <v>1800000</v>
      </c>
      <c r="D80" s="8">
        <f>SUM('[1]KözHiv.2018'!E58)</f>
        <v>0</v>
      </c>
      <c r="E80" s="8">
        <f>SUM('[1]Óvoda2018'!C57)</f>
        <v>0</v>
      </c>
      <c r="F80" s="8">
        <v>0</v>
      </c>
      <c r="G80" s="8">
        <f t="shared" si="0"/>
        <v>1800000</v>
      </c>
    </row>
    <row r="81" spans="1:7" ht="12" customHeight="1">
      <c r="A81" s="9" t="s">
        <v>127</v>
      </c>
      <c r="B81" s="10" t="s">
        <v>128</v>
      </c>
      <c r="C81" s="8">
        <f>SUM('[1]Önkorm.2018'!C130)</f>
        <v>0</v>
      </c>
      <c r="D81" s="8">
        <f>SUM('[1]KözHiv.2018'!E59)</f>
        <v>0</v>
      </c>
      <c r="E81" s="8">
        <f>SUM('[1]Óvoda2018'!C58)</f>
        <v>0</v>
      </c>
      <c r="F81" s="8">
        <v>0</v>
      </c>
      <c r="G81" s="8">
        <f t="shared" si="0"/>
        <v>0</v>
      </c>
    </row>
    <row r="82" spans="1:7" ht="12" customHeight="1">
      <c r="A82" s="9" t="s">
        <v>129</v>
      </c>
      <c r="B82" s="10" t="s">
        <v>130</v>
      </c>
      <c r="C82" s="8">
        <f>SUM('[1]Önkorm.2018'!C131)</f>
        <v>4681733</v>
      </c>
      <c r="D82" s="8">
        <f>SUM('[1]KözHiv.2018'!E60)</f>
        <v>6734</v>
      </c>
      <c r="E82" s="8">
        <f>SUM('[1]Óvoda2018'!C59)</f>
        <v>1350000</v>
      </c>
      <c r="F82" s="8">
        <v>0</v>
      </c>
      <c r="G82" s="8">
        <f t="shared" si="0"/>
        <v>6038467</v>
      </c>
    </row>
    <row r="83" spans="1:7" ht="12" customHeight="1">
      <c r="A83" s="66" t="s">
        <v>131</v>
      </c>
      <c r="B83" s="67"/>
      <c r="C83" s="17">
        <f>SUM(C77:C82)</f>
        <v>122940300</v>
      </c>
      <c r="D83" s="17">
        <f>SUM('[1]KözHiv.2018'!E61)</f>
        <v>6734</v>
      </c>
      <c r="E83" s="17">
        <f>SUM('[1]Óvoda2018'!C60)</f>
        <v>1350000</v>
      </c>
      <c r="F83" s="17">
        <f>SUM(F77:F82)</f>
        <v>0</v>
      </c>
      <c r="G83" s="17">
        <f aca="true" t="shared" si="1" ref="G83:G113">SUM(C83:E83)</f>
        <v>124297034</v>
      </c>
    </row>
    <row r="84" spans="1:7" ht="12" customHeight="1">
      <c r="A84" s="9" t="s">
        <v>132</v>
      </c>
      <c r="B84" s="10" t="s">
        <v>133</v>
      </c>
      <c r="C84" s="8">
        <f>SUM('[1]Önkorm.2018'!C133)</f>
        <v>0</v>
      </c>
      <c r="D84" s="8"/>
      <c r="E84" s="8"/>
      <c r="F84" s="8">
        <v>0</v>
      </c>
      <c r="G84" s="8">
        <f t="shared" si="1"/>
        <v>0</v>
      </c>
    </row>
    <row r="85" spans="1:7" ht="12" customHeight="1">
      <c r="A85" s="9" t="s">
        <v>134</v>
      </c>
      <c r="B85" s="10" t="s">
        <v>135</v>
      </c>
      <c r="C85" s="8">
        <f>SUM('[1]Önkorm.2018'!C134)</f>
        <v>0</v>
      </c>
      <c r="D85" s="8"/>
      <c r="E85" s="8"/>
      <c r="F85" s="8">
        <v>0</v>
      </c>
      <c r="G85" s="8">
        <f t="shared" si="1"/>
        <v>0</v>
      </c>
    </row>
    <row r="86" spans="1:7" ht="12" customHeight="1">
      <c r="A86" s="66" t="s">
        <v>136</v>
      </c>
      <c r="B86" s="67"/>
      <c r="C86" s="17">
        <f>SUM('[1]Önkorm.2018'!C135)</f>
        <v>0</v>
      </c>
      <c r="D86" s="17"/>
      <c r="E86" s="17"/>
      <c r="F86" s="17">
        <f>SUM(F84:F85)</f>
        <v>0</v>
      </c>
      <c r="G86" s="17">
        <f t="shared" si="1"/>
        <v>0</v>
      </c>
    </row>
    <row r="87" spans="1:7" ht="12" customHeight="1">
      <c r="A87" s="9" t="s">
        <v>137</v>
      </c>
      <c r="B87" s="10" t="s">
        <v>138</v>
      </c>
      <c r="C87" s="8">
        <f>SUM('[1]Önkorm.2018'!C136)</f>
        <v>50000</v>
      </c>
      <c r="D87" s="8"/>
      <c r="E87" s="8"/>
      <c r="F87" s="8">
        <v>0</v>
      </c>
      <c r="G87" s="8">
        <f t="shared" si="1"/>
        <v>50000</v>
      </c>
    </row>
    <row r="88" spans="1:7" ht="12" customHeight="1">
      <c r="A88" s="9" t="s">
        <v>139</v>
      </c>
      <c r="B88" s="10" t="s">
        <v>140</v>
      </c>
      <c r="C88" s="8">
        <f>SUM('[1]Önkorm.2018'!C137)</f>
        <v>4700000</v>
      </c>
      <c r="D88" s="8"/>
      <c r="E88" s="8"/>
      <c r="F88" s="8">
        <v>0</v>
      </c>
      <c r="G88" s="8">
        <f t="shared" si="1"/>
        <v>4700000</v>
      </c>
    </row>
    <row r="89" spans="1:7" ht="12" customHeight="1">
      <c r="A89" s="9" t="s">
        <v>141</v>
      </c>
      <c r="B89" s="10" t="s">
        <v>142</v>
      </c>
      <c r="C89" s="8">
        <f>SUM('[1]Önkorm.2018'!C138)</f>
        <v>31850027</v>
      </c>
      <c r="D89" s="8"/>
      <c r="E89" s="8"/>
      <c r="F89" s="8">
        <v>0</v>
      </c>
      <c r="G89" s="8">
        <f t="shared" si="1"/>
        <v>31850027</v>
      </c>
    </row>
    <row r="90" spans="1:7" ht="12" customHeight="1">
      <c r="A90" s="9" t="s">
        <v>143</v>
      </c>
      <c r="B90" s="10" t="s">
        <v>144</v>
      </c>
      <c r="C90" s="8">
        <f>SUM('[1]Önkorm.2018'!C139)</f>
        <v>0</v>
      </c>
      <c r="D90" s="8"/>
      <c r="E90" s="8"/>
      <c r="F90" s="8">
        <v>0</v>
      </c>
      <c r="G90" s="8">
        <f t="shared" si="1"/>
        <v>0</v>
      </c>
    </row>
    <row r="91" spans="1:7" ht="12" customHeight="1">
      <c r="A91" s="9" t="s">
        <v>145</v>
      </c>
      <c r="B91" s="10" t="s">
        <v>146</v>
      </c>
      <c r="C91" s="8">
        <f>SUM('[1]Önkorm.2018'!C140)</f>
        <v>3900000</v>
      </c>
      <c r="D91" s="8"/>
      <c r="E91" s="8"/>
      <c r="F91" s="8">
        <v>0</v>
      </c>
      <c r="G91" s="8">
        <f t="shared" si="1"/>
        <v>3900000</v>
      </c>
    </row>
    <row r="92" spans="1:7" ht="12" customHeight="1">
      <c r="A92" s="9" t="s">
        <v>147</v>
      </c>
      <c r="B92" s="10" t="s">
        <v>148</v>
      </c>
      <c r="C92" s="8">
        <f>SUM('[1]Önkorm.2018'!C141)</f>
        <v>0</v>
      </c>
      <c r="D92" s="8"/>
      <c r="E92" s="8"/>
      <c r="F92" s="8">
        <v>0</v>
      </c>
      <c r="G92" s="8">
        <f t="shared" si="1"/>
        <v>0</v>
      </c>
    </row>
    <row r="93" spans="1:7" ht="12" customHeight="1">
      <c r="A93" s="9" t="s">
        <v>149</v>
      </c>
      <c r="B93" s="10" t="s">
        <v>150</v>
      </c>
      <c r="C93" s="8">
        <f>SUM('[1]Önkorm.2018'!C142)</f>
        <v>500000</v>
      </c>
      <c r="D93" s="8"/>
      <c r="E93" s="8"/>
      <c r="F93" s="8">
        <v>0</v>
      </c>
      <c r="G93" s="8">
        <f t="shared" si="1"/>
        <v>500000</v>
      </c>
    </row>
    <row r="94" spans="1:7" ht="12" customHeight="1">
      <c r="A94" s="66" t="s">
        <v>151</v>
      </c>
      <c r="B94" s="67"/>
      <c r="C94" s="17">
        <f>SUM('[1]Önkorm.2018'!C143)</f>
        <v>41000027</v>
      </c>
      <c r="D94" s="17"/>
      <c r="E94" s="17"/>
      <c r="F94" s="17">
        <f>SUM(F87:F93)</f>
        <v>0</v>
      </c>
      <c r="G94" s="17">
        <f t="shared" si="1"/>
        <v>41000027</v>
      </c>
    </row>
    <row r="95" spans="1:7" ht="12" customHeight="1">
      <c r="A95" s="9" t="s">
        <v>152</v>
      </c>
      <c r="B95" s="10" t="s">
        <v>153</v>
      </c>
      <c r="C95" s="8">
        <f>SUM('[1]Önkorm.2018'!C144)</f>
        <v>800000</v>
      </c>
      <c r="D95" s="8">
        <f>SUM('[1]KözHiv.2018'!E62)</f>
        <v>0</v>
      </c>
      <c r="E95" s="8">
        <f>SUM('[1]Óvoda2018'!C61)</f>
        <v>0</v>
      </c>
      <c r="F95" s="8">
        <v>0</v>
      </c>
      <c r="G95" s="8">
        <f t="shared" si="1"/>
        <v>800000</v>
      </c>
    </row>
    <row r="96" spans="1:7" ht="12" customHeight="1">
      <c r="A96" s="9" t="s">
        <v>154</v>
      </c>
      <c r="B96" s="10" t="s">
        <v>155</v>
      </c>
      <c r="C96" s="8">
        <f>SUM('[1]Önkorm.2018'!C145)</f>
        <v>800000</v>
      </c>
      <c r="D96" s="8">
        <f>SUM('[1]KözHiv.2018'!E63)</f>
        <v>0</v>
      </c>
      <c r="E96" s="8">
        <f>SUM('[1]Óvoda2018'!C62)</f>
        <v>0</v>
      </c>
      <c r="F96" s="8">
        <v>0</v>
      </c>
      <c r="G96" s="8">
        <f t="shared" si="1"/>
        <v>800000</v>
      </c>
    </row>
    <row r="97" spans="1:7" ht="12" customHeight="1">
      <c r="A97" s="9" t="s">
        <v>156</v>
      </c>
      <c r="B97" s="10" t="s">
        <v>157</v>
      </c>
      <c r="C97" s="8">
        <f>SUM('[1]Önkorm.2018'!C146)</f>
        <v>6275000</v>
      </c>
      <c r="D97" s="8">
        <f>SUM('[1]KözHiv.2018'!E64)</f>
        <v>0</v>
      </c>
      <c r="E97" s="8">
        <f>SUM('[1]Óvoda2018'!C63)</f>
        <v>0</v>
      </c>
      <c r="F97" s="8">
        <v>0</v>
      </c>
      <c r="G97" s="8">
        <f t="shared" si="1"/>
        <v>6275000</v>
      </c>
    </row>
    <row r="98" spans="1:7" ht="12" customHeight="1">
      <c r="A98" s="9" t="s">
        <v>158</v>
      </c>
      <c r="B98" s="10" t="s">
        <v>159</v>
      </c>
      <c r="C98" s="8">
        <f>SUM('[1]Önkorm.2018'!C147)</f>
        <v>1440000</v>
      </c>
      <c r="D98" s="8">
        <f>SUM('[1]KözHiv.2018'!E65)</f>
        <v>0</v>
      </c>
      <c r="E98" s="8">
        <f>SUM('[1]Óvoda2018'!C64)</f>
        <v>100000</v>
      </c>
      <c r="F98" s="8">
        <f>SUM('[1]Bölcsőde'!C57)</f>
        <v>1000000</v>
      </c>
      <c r="G98" s="8">
        <f t="shared" si="1"/>
        <v>1540000</v>
      </c>
    </row>
    <row r="99" spans="1:7" ht="12" customHeight="1">
      <c r="A99" s="9" t="s">
        <v>160</v>
      </c>
      <c r="B99" s="10" t="s">
        <v>161</v>
      </c>
      <c r="C99" s="8">
        <f>SUM('[1]Önkorm.2018'!C148)</f>
        <v>1000000</v>
      </c>
      <c r="D99" s="8">
        <f>SUM('[1]KözHiv.2018'!E66)</f>
        <v>0</v>
      </c>
      <c r="E99" s="8">
        <f>SUM('[1]Óvoda2018'!C65)</f>
        <v>0</v>
      </c>
      <c r="F99" s="8">
        <f>SUM('[1]Bölcsőde'!C58)</f>
        <v>270000</v>
      </c>
      <c r="G99" s="8">
        <f t="shared" si="1"/>
        <v>1000000</v>
      </c>
    </row>
    <row r="100" spans="1:7" ht="12" customHeight="1">
      <c r="A100" s="9" t="s">
        <v>162</v>
      </c>
      <c r="B100" s="10" t="s">
        <v>163</v>
      </c>
      <c r="C100" s="8">
        <f>SUM('[1]Önkorm.2018'!C149)</f>
        <v>50000</v>
      </c>
      <c r="D100" s="8">
        <f>SUM('[1]KözHiv.2018'!C67)</f>
        <v>1000</v>
      </c>
      <c r="E100" s="8">
        <f>SUM('[1]Óvoda2018'!C66)</f>
        <v>0</v>
      </c>
      <c r="F100" s="8">
        <v>0</v>
      </c>
      <c r="G100" s="8">
        <f t="shared" si="1"/>
        <v>51000</v>
      </c>
    </row>
    <row r="101" spans="1:7" ht="12" customHeight="1">
      <c r="A101" s="9" t="s">
        <v>164</v>
      </c>
      <c r="B101" s="10" t="s">
        <v>165</v>
      </c>
      <c r="C101" s="8">
        <f>SUM('[1]Önkorm.2018'!C150)</f>
        <v>0</v>
      </c>
      <c r="D101" s="8">
        <f>SUM('[1]KözHiv.2018'!E68)</f>
        <v>0</v>
      </c>
      <c r="E101" s="8">
        <f>SUM('[1]Óvoda2018'!C67)</f>
        <v>0</v>
      </c>
      <c r="F101" s="8">
        <v>0</v>
      </c>
      <c r="G101" s="8">
        <f t="shared" si="1"/>
        <v>0</v>
      </c>
    </row>
    <row r="102" spans="1:7" ht="12" customHeight="1">
      <c r="A102" s="9" t="s">
        <v>166</v>
      </c>
      <c r="B102" s="10" t="s">
        <v>167</v>
      </c>
      <c r="C102" s="8">
        <f>SUM('[1]Önkorm.2018'!C151)</f>
        <v>500000</v>
      </c>
      <c r="D102" s="8">
        <f>SUM('[1]KözHiv.2018'!E69)</f>
        <v>137151</v>
      </c>
      <c r="E102" s="8">
        <f>SUM('[1]Óvoda2018'!C68)</f>
        <v>20000</v>
      </c>
      <c r="F102" s="8">
        <f>SUM('[1]Bölcsőde'!C61)</f>
        <v>20000</v>
      </c>
      <c r="G102" s="8">
        <f t="shared" si="1"/>
        <v>657151</v>
      </c>
    </row>
    <row r="103" spans="1:7" ht="12" customHeight="1">
      <c r="A103" s="66" t="s">
        <v>168</v>
      </c>
      <c r="B103" s="67"/>
      <c r="C103" s="17">
        <f>SUM('[1]Önkorm.2018'!C152)</f>
        <v>10865000</v>
      </c>
      <c r="D103" s="17">
        <f>SUM(D95:D102)</f>
        <v>138151</v>
      </c>
      <c r="E103" s="17">
        <f>SUM('[1]Óvoda2018'!C69)</f>
        <v>120000</v>
      </c>
      <c r="F103" s="17">
        <f>SUM(F95:F102)</f>
        <v>1290000</v>
      </c>
      <c r="G103" s="17">
        <f t="shared" si="1"/>
        <v>11123151</v>
      </c>
    </row>
    <row r="104" spans="1:7" ht="12" customHeight="1">
      <c r="A104" s="9" t="s">
        <v>169</v>
      </c>
      <c r="B104" s="10" t="s">
        <v>170</v>
      </c>
      <c r="C104" s="8">
        <f>SUM('[1]Önkorm.2018'!C153)</f>
        <v>0</v>
      </c>
      <c r="D104" s="8"/>
      <c r="E104" s="8"/>
      <c r="F104" s="8">
        <v>0</v>
      </c>
      <c r="G104" s="8">
        <f t="shared" si="1"/>
        <v>0</v>
      </c>
    </row>
    <row r="105" spans="1:7" ht="12" customHeight="1">
      <c r="A105" s="66" t="s">
        <v>171</v>
      </c>
      <c r="B105" s="67"/>
      <c r="C105" s="17">
        <f>SUM('[1]Önkorm.2018'!C154)</f>
        <v>0</v>
      </c>
      <c r="D105" s="17"/>
      <c r="E105" s="17"/>
      <c r="F105" s="17">
        <f>SUM(F104)</f>
        <v>0</v>
      </c>
      <c r="G105" s="17">
        <f t="shared" si="1"/>
        <v>0</v>
      </c>
    </row>
    <row r="106" spans="1:7" ht="12" customHeight="1">
      <c r="A106" s="9" t="s">
        <v>172</v>
      </c>
      <c r="B106" s="10" t="s">
        <v>173</v>
      </c>
      <c r="C106" s="8">
        <f>SUM('[1]Önkorm.2018'!C155)</f>
        <v>0</v>
      </c>
      <c r="D106" s="8"/>
      <c r="E106" s="8"/>
      <c r="F106" s="8">
        <v>0</v>
      </c>
      <c r="G106" s="8">
        <f t="shared" si="1"/>
        <v>0</v>
      </c>
    </row>
    <row r="107" spans="1:7" ht="12" customHeight="1">
      <c r="A107" s="66" t="s">
        <v>174</v>
      </c>
      <c r="B107" s="67"/>
      <c r="C107" s="17">
        <f>SUM('[1]Önkorm.2018'!C156)</f>
        <v>0</v>
      </c>
      <c r="D107" s="17"/>
      <c r="E107" s="17"/>
      <c r="F107" s="17">
        <f>SUM(F106)</f>
        <v>0</v>
      </c>
      <c r="G107" s="17">
        <f t="shared" si="1"/>
        <v>0</v>
      </c>
    </row>
    <row r="108" spans="1:7" ht="12" customHeight="1">
      <c r="A108" s="9" t="s">
        <v>175</v>
      </c>
      <c r="B108" s="10" t="s">
        <v>176</v>
      </c>
      <c r="C108" s="8">
        <f>SUM('[1]Önkorm.2018'!C157)</f>
        <v>0</v>
      </c>
      <c r="D108" s="8"/>
      <c r="E108" s="8"/>
      <c r="F108" s="8">
        <v>0</v>
      </c>
      <c r="G108" s="8">
        <f t="shared" si="1"/>
        <v>0</v>
      </c>
    </row>
    <row r="109" spans="1:7" ht="12" customHeight="1">
      <c r="A109" s="66" t="s">
        <v>177</v>
      </c>
      <c r="B109" s="67"/>
      <c r="C109" s="17">
        <f>SUM('[1]Önkorm.2018'!C158)</f>
        <v>0</v>
      </c>
      <c r="D109" s="17"/>
      <c r="E109" s="17"/>
      <c r="F109" s="17">
        <f>SUM(F108)</f>
        <v>0</v>
      </c>
      <c r="G109" s="17">
        <f t="shared" si="1"/>
        <v>0</v>
      </c>
    </row>
    <row r="110" spans="1:7" ht="12" customHeight="1">
      <c r="A110" s="12" t="s">
        <v>178</v>
      </c>
      <c r="B110" s="13" t="s">
        <v>179</v>
      </c>
      <c r="C110" s="8">
        <f>SUM('[1]Önkorm.2018'!C159)</f>
        <v>16803322</v>
      </c>
      <c r="D110" s="8">
        <f>SUM('[1]KözHiv.2018'!E71)</f>
        <v>543410</v>
      </c>
      <c r="E110" s="8">
        <f>SUM('[1]Óvoda2018'!C70)</f>
        <v>902225</v>
      </c>
      <c r="F110" s="8">
        <f>SUM('[1]Bölcsőde'!C69)</f>
        <v>150031</v>
      </c>
      <c r="G110" s="8">
        <f t="shared" si="1"/>
        <v>18248957</v>
      </c>
    </row>
    <row r="111" spans="1:7" ht="12" customHeight="1">
      <c r="A111" s="9" t="s">
        <v>180</v>
      </c>
      <c r="B111" s="10" t="s">
        <v>181</v>
      </c>
      <c r="C111" s="8">
        <f>SUM('[1]Önkorm.2018'!C160)</f>
        <v>0</v>
      </c>
      <c r="D111" s="8">
        <f>SUM('[1]KözHiv.2018'!E72)</f>
        <v>0</v>
      </c>
      <c r="E111" s="8">
        <f>SUM('[1]Óvoda2018'!C71)</f>
        <v>0</v>
      </c>
      <c r="F111" s="8">
        <f>SUM('[1]Bölcsőde'!C70)</f>
        <v>0</v>
      </c>
      <c r="G111" s="8">
        <f t="shared" si="1"/>
        <v>0</v>
      </c>
    </row>
    <row r="112" spans="1:7" ht="12" customHeight="1">
      <c r="A112" s="9" t="s">
        <v>182</v>
      </c>
      <c r="B112" s="10" t="s">
        <v>183</v>
      </c>
      <c r="C112" s="8">
        <f>SUM('[1]Önkorm.2018'!C161)</f>
        <v>0</v>
      </c>
      <c r="D112" s="8">
        <f>SUM('[1]KözHiv.2018'!E73)</f>
        <v>45962112</v>
      </c>
      <c r="E112" s="8">
        <f>SUM('[1]Óvoda2018'!C72)</f>
        <v>38380012</v>
      </c>
      <c r="F112" s="8">
        <f>SUM('[1]Bölcsőde'!C71)</f>
        <v>18314090</v>
      </c>
      <c r="G112" s="8">
        <f t="shared" si="1"/>
        <v>84342124</v>
      </c>
    </row>
    <row r="113" spans="1:7" ht="12" customHeight="1" thickBot="1">
      <c r="A113" s="66" t="s">
        <v>184</v>
      </c>
      <c r="B113" s="67"/>
      <c r="C113" s="17">
        <f>SUM('[1]Önkorm.2018'!C162)</f>
        <v>16803322</v>
      </c>
      <c r="D113" s="17">
        <f>SUM('[1]KözHiv.2018'!E74)</f>
        <v>46505522</v>
      </c>
      <c r="E113" s="17">
        <f>SUM('[1]Óvoda2018'!C73)</f>
        <v>39282237</v>
      </c>
      <c r="F113" s="17">
        <f>SUM(F110:F112)</f>
        <v>18464121</v>
      </c>
      <c r="G113" s="17">
        <f t="shared" si="1"/>
        <v>102591081</v>
      </c>
    </row>
    <row r="114" spans="1:7" ht="12" customHeight="1" thickBot="1" thickTop="1">
      <c r="A114" s="68" t="s">
        <v>185</v>
      </c>
      <c r="B114" s="69"/>
      <c r="C114" s="18">
        <f>SUM(C83)+C86+C94+C103+C105+C107+C109+C113</f>
        <v>191608649</v>
      </c>
      <c r="D114" s="18">
        <f>SUM(D83)+D86+D94+D103+D105+D107+D109+D113</f>
        <v>46650407</v>
      </c>
      <c r="E114" s="18">
        <f>SUM(E83)+E86+E94+E103+E105+E107+E109+E113</f>
        <v>40752237</v>
      </c>
      <c r="F114" s="18">
        <f>SUM(F83)+F86+F94+F103+F105+F107+F109+F113</f>
        <v>19754121</v>
      </c>
      <c r="G114" s="18">
        <f>SUM(G83)+G86+G94+G103+G105+G107+G109+G113</f>
        <v>279011293</v>
      </c>
    </row>
    <row r="115" ht="13.5" thickTop="1"/>
  </sheetData>
  <sheetProtection/>
  <mergeCells count="38">
    <mergeCell ref="E1:G1"/>
    <mergeCell ref="A3:G3"/>
    <mergeCell ref="A4:G4"/>
    <mergeCell ref="A5:A6"/>
    <mergeCell ref="B5:B6"/>
    <mergeCell ref="C5:C6"/>
    <mergeCell ref="D5:D6"/>
    <mergeCell ref="E5:E6"/>
    <mergeCell ref="G5:G6"/>
    <mergeCell ref="A73:G73"/>
    <mergeCell ref="A20:B20"/>
    <mergeCell ref="A22:B22"/>
    <mergeCell ref="A38:B38"/>
    <mergeCell ref="A44:B44"/>
    <mergeCell ref="A50:B50"/>
    <mergeCell ref="A55:B55"/>
    <mergeCell ref="A59:B59"/>
    <mergeCell ref="A61:B61"/>
    <mergeCell ref="A64:B64"/>
    <mergeCell ref="A65:B65"/>
    <mergeCell ref="E68:G68"/>
    <mergeCell ref="A74:G74"/>
    <mergeCell ref="A75:A76"/>
    <mergeCell ref="B75:B76"/>
    <mergeCell ref="C75:C76"/>
    <mergeCell ref="D75:D76"/>
    <mergeCell ref="E75:E76"/>
    <mergeCell ref="F75:F76"/>
    <mergeCell ref="G75:G76"/>
    <mergeCell ref="A109:B109"/>
    <mergeCell ref="A113:B113"/>
    <mergeCell ref="A114:B114"/>
    <mergeCell ref="A83:B83"/>
    <mergeCell ref="A86:B86"/>
    <mergeCell ref="A94:B94"/>
    <mergeCell ref="A103:B103"/>
    <mergeCell ref="A105:B105"/>
    <mergeCell ref="A107:B10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9.140625" style="19" customWidth="1"/>
    <col min="2" max="2" width="45.57421875" style="19" customWidth="1"/>
    <col min="3" max="3" width="36.57421875" style="19" customWidth="1"/>
    <col min="4" max="16384" width="9.140625" style="19" customWidth="1"/>
  </cols>
  <sheetData>
    <row r="1" ht="15">
      <c r="C1" s="20" t="s">
        <v>186</v>
      </c>
    </row>
    <row r="2" spans="1:18" ht="34.5">
      <c r="A2" s="21"/>
      <c r="B2" s="22"/>
      <c r="C2" s="23"/>
      <c r="D2" s="22"/>
      <c r="E2" s="23"/>
      <c r="F2" s="23"/>
      <c r="G2" s="23"/>
      <c r="H2" s="22"/>
      <c r="I2" s="23"/>
      <c r="J2" s="23"/>
      <c r="K2" s="23"/>
      <c r="L2" s="22"/>
      <c r="M2" s="23"/>
      <c r="N2" s="23"/>
      <c r="O2" s="23"/>
      <c r="P2" s="22"/>
      <c r="Q2" s="23"/>
      <c r="R2" s="23"/>
    </row>
    <row r="3" spans="1:18" ht="34.5">
      <c r="A3" s="84" t="s">
        <v>187</v>
      </c>
      <c r="B3" s="84"/>
      <c r="C3" s="8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ht="34.5">
      <c r="A4" s="84" t="s">
        <v>188</v>
      </c>
      <c r="B4" s="84"/>
      <c r="C4" s="8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ht="15.75" thickBot="1"/>
    <row r="6" spans="2:3" ht="30" customHeight="1" thickTop="1">
      <c r="B6" s="26" t="s">
        <v>4</v>
      </c>
      <c r="C6" s="27" t="s">
        <v>189</v>
      </c>
    </row>
    <row r="7" spans="2:3" ht="15">
      <c r="B7" s="28" t="s">
        <v>190</v>
      </c>
      <c r="C7" s="29">
        <v>5</v>
      </c>
    </row>
    <row r="8" spans="2:3" ht="15">
      <c r="B8" s="28" t="s">
        <v>191</v>
      </c>
      <c r="C8" s="29">
        <v>9</v>
      </c>
    </row>
    <row r="9" spans="2:3" ht="15">
      <c r="B9" s="30" t="s">
        <v>192</v>
      </c>
      <c r="C9" s="31">
        <v>7</v>
      </c>
    </row>
    <row r="10" spans="2:3" ht="15.75" thickBot="1">
      <c r="B10" s="32" t="s">
        <v>193</v>
      </c>
      <c r="C10" s="33">
        <v>9</v>
      </c>
    </row>
    <row r="11" ht="15.75" thickTop="1"/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9.00390625" style="19" customWidth="1"/>
    <col min="2" max="2" width="37.57421875" style="19" customWidth="1"/>
    <col min="3" max="16384" width="9.140625" style="19" customWidth="1"/>
  </cols>
  <sheetData>
    <row r="1" spans="1:2" ht="15">
      <c r="A1" s="19" t="s">
        <v>190</v>
      </c>
      <c r="B1" s="55" t="s">
        <v>230</v>
      </c>
    </row>
    <row r="5" spans="1:2" ht="20.25">
      <c r="A5" s="85" t="s">
        <v>231</v>
      </c>
      <c r="B5" s="85"/>
    </row>
    <row r="6" spans="1:2" ht="20.25">
      <c r="A6" s="85" t="s">
        <v>221</v>
      </c>
      <c r="B6" s="85"/>
    </row>
    <row r="7" ht="15.75" thickBot="1"/>
    <row r="8" spans="1:2" s="58" customFormat="1" ht="16.5" thickBot="1" thickTop="1">
      <c r="A8" s="56" t="s">
        <v>4</v>
      </c>
      <c r="B8" s="57" t="s">
        <v>232</v>
      </c>
    </row>
    <row r="9" spans="1:2" ht="15.75" thickTop="1">
      <c r="A9" s="59" t="s">
        <v>233</v>
      </c>
      <c r="B9" s="60">
        <v>4066000</v>
      </c>
    </row>
    <row r="10" spans="1:2" ht="15">
      <c r="A10" s="28" t="s">
        <v>234</v>
      </c>
      <c r="B10" s="61">
        <v>200000</v>
      </c>
    </row>
    <row r="11" spans="1:2" ht="15">
      <c r="A11" s="28" t="s">
        <v>235</v>
      </c>
      <c r="B11" s="61">
        <v>50000</v>
      </c>
    </row>
    <row r="12" spans="1:2" ht="15">
      <c r="A12" s="28" t="s">
        <v>236</v>
      </c>
      <c r="B12" s="61">
        <v>800000</v>
      </c>
    </row>
    <row r="13" spans="1:2" ht="15.75" thickBot="1">
      <c r="A13" s="30" t="s">
        <v>237</v>
      </c>
      <c r="B13" s="62">
        <v>1000000</v>
      </c>
    </row>
    <row r="14" spans="1:2" s="65" customFormat="1" ht="16.5" thickBot="1" thickTop="1">
      <c r="A14" s="63" t="s">
        <v>9</v>
      </c>
      <c r="B14" s="64">
        <f>SUM(B9:B13)</f>
        <v>6116000</v>
      </c>
    </row>
    <row r="15" ht="15.75" thickTop="1"/>
  </sheetData>
  <sheetProtection/>
  <mergeCells count="2"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3.28125" style="19" customWidth="1"/>
    <col min="2" max="13" width="8.7109375" style="34" customWidth="1"/>
    <col min="14" max="14" width="9.7109375" style="34" customWidth="1"/>
    <col min="15" max="16384" width="9.140625" style="19" customWidth="1"/>
  </cols>
  <sheetData>
    <row r="1" spans="12:14" ht="15">
      <c r="L1" s="86" t="s">
        <v>194</v>
      </c>
      <c r="M1" s="86"/>
      <c r="N1" s="86"/>
    </row>
    <row r="4" spans="1:14" ht="15">
      <c r="A4" s="87" t="s">
        <v>195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7" ht="15.75" thickBot="1"/>
    <row r="8" spans="1:14" s="38" customFormat="1" ht="13.5" thickBot="1" thickTop="1">
      <c r="A8" s="35" t="s">
        <v>4</v>
      </c>
      <c r="B8" s="36" t="s">
        <v>196</v>
      </c>
      <c r="C8" s="36" t="s">
        <v>197</v>
      </c>
      <c r="D8" s="36" t="s">
        <v>198</v>
      </c>
      <c r="E8" s="36" t="s">
        <v>199</v>
      </c>
      <c r="F8" s="36" t="s">
        <v>200</v>
      </c>
      <c r="G8" s="36" t="s">
        <v>201</v>
      </c>
      <c r="H8" s="36" t="s">
        <v>202</v>
      </c>
      <c r="I8" s="36" t="s">
        <v>203</v>
      </c>
      <c r="J8" s="36" t="s">
        <v>204</v>
      </c>
      <c r="K8" s="36" t="s">
        <v>205</v>
      </c>
      <c r="L8" s="36" t="s">
        <v>206</v>
      </c>
      <c r="M8" s="36" t="s">
        <v>207</v>
      </c>
      <c r="N8" s="37" t="s">
        <v>9</v>
      </c>
    </row>
    <row r="9" spans="1:14" ht="24" thickTop="1">
      <c r="A9" s="39" t="s">
        <v>208</v>
      </c>
      <c r="B9" s="40">
        <v>9854880</v>
      </c>
      <c r="C9" s="40">
        <v>9854880</v>
      </c>
      <c r="D9" s="40">
        <v>9854880</v>
      </c>
      <c r="E9" s="40">
        <v>9854880</v>
      </c>
      <c r="F9" s="40">
        <v>9854880</v>
      </c>
      <c r="G9" s="40">
        <v>9854880</v>
      </c>
      <c r="H9" s="40">
        <v>9854880</v>
      </c>
      <c r="I9" s="40">
        <v>9854880</v>
      </c>
      <c r="J9" s="40">
        <v>9854880</v>
      </c>
      <c r="K9" s="40">
        <v>9854880</v>
      </c>
      <c r="L9" s="40">
        <v>9854880</v>
      </c>
      <c r="M9" s="40">
        <v>9854887</v>
      </c>
      <c r="N9" s="41">
        <f>SUM(B9:M9)</f>
        <v>118258567</v>
      </c>
    </row>
    <row r="10" spans="1:14" ht="23.25">
      <c r="A10" s="42" t="s">
        <v>209</v>
      </c>
      <c r="B10" s="43">
        <v>686094</v>
      </c>
      <c r="C10" s="43">
        <v>686094</v>
      </c>
      <c r="D10" s="43">
        <v>686094</v>
      </c>
      <c r="E10" s="43">
        <v>527957</v>
      </c>
      <c r="F10" s="43">
        <v>527957</v>
      </c>
      <c r="G10" s="43">
        <v>527957</v>
      </c>
      <c r="H10" s="43">
        <v>527957</v>
      </c>
      <c r="I10" s="43">
        <v>527957</v>
      </c>
      <c r="J10" s="43">
        <v>335100</v>
      </c>
      <c r="K10" s="43">
        <v>335100</v>
      </c>
      <c r="L10" s="43">
        <v>335100</v>
      </c>
      <c r="M10" s="43">
        <v>335100</v>
      </c>
      <c r="N10" s="44">
        <f>SUM(B10:M10)</f>
        <v>6038467</v>
      </c>
    </row>
    <row r="11" spans="1:14" ht="23.25">
      <c r="A11" s="42" t="s">
        <v>210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4">
        <f aca="true" t="shared" si="0" ref="N11:N28">SUM(B11:M11)</f>
        <v>0</v>
      </c>
    </row>
    <row r="12" spans="1:14" ht="15">
      <c r="A12" s="42" t="s">
        <v>211</v>
      </c>
      <c r="B12" s="43">
        <v>3847332</v>
      </c>
      <c r="C12" s="43">
        <v>1001683</v>
      </c>
      <c r="D12" s="43">
        <v>2163994</v>
      </c>
      <c r="E12" s="43">
        <v>5475813</v>
      </c>
      <c r="F12" s="43">
        <v>11418537</v>
      </c>
      <c r="G12" s="43">
        <v>5121404</v>
      </c>
      <c r="H12" s="43">
        <v>3318820</v>
      </c>
      <c r="I12" s="43">
        <v>1759781</v>
      </c>
      <c r="J12" s="43">
        <v>1830527</v>
      </c>
      <c r="K12" s="43">
        <v>1635111</v>
      </c>
      <c r="L12" s="43">
        <v>1888546</v>
      </c>
      <c r="M12" s="43">
        <v>1538479</v>
      </c>
      <c r="N12" s="44">
        <f t="shared" si="0"/>
        <v>41000027</v>
      </c>
    </row>
    <row r="13" spans="1:14" ht="15">
      <c r="A13" s="42" t="s">
        <v>212</v>
      </c>
      <c r="B13" s="43">
        <v>926929</v>
      </c>
      <c r="C13" s="43">
        <v>926929</v>
      </c>
      <c r="D13" s="43">
        <v>926929</v>
      </c>
      <c r="E13" s="43">
        <v>926929</v>
      </c>
      <c r="F13" s="43">
        <v>926929</v>
      </c>
      <c r="G13" s="43">
        <v>926929</v>
      </c>
      <c r="H13" s="43">
        <v>926929</v>
      </c>
      <c r="I13" s="43">
        <v>926929</v>
      </c>
      <c r="J13" s="43">
        <v>926929</v>
      </c>
      <c r="K13" s="43">
        <v>926929</v>
      </c>
      <c r="L13" s="43">
        <v>926929</v>
      </c>
      <c r="M13" s="43">
        <v>926932</v>
      </c>
      <c r="N13" s="44">
        <f t="shared" si="0"/>
        <v>11123151</v>
      </c>
    </row>
    <row r="14" spans="1:14" ht="15">
      <c r="A14" s="42" t="s">
        <v>213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4">
        <f t="shared" si="0"/>
        <v>0</v>
      </c>
    </row>
    <row r="15" spans="1:14" ht="23.25">
      <c r="A15" s="42" t="s">
        <v>214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4">
        <f t="shared" si="0"/>
        <v>0</v>
      </c>
    </row>
    <row r="16" spans="1:14" ht="23.25">
      <c r="A16" s="42" t="s">
        <v>215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4">
        <f t="shared" si="0"/>
        <v>0</v>
      </c>
    </row>
    <row r="17" spans="1:14" ht="15.75" thickBot="1">
      <c r="A17" s="45" t="s">
        <v>216</v>
      </c>
      <c r="B17" s="46">
        <v>8520625</v>
      </c>
      <c r="C17" s="46">
        <v>8520625</v>
      </c>
      <c r="D17" s="46">
        <v>8520625</v>
      </c>
      <c r="E17" s="46">
        <v>8520625</v>
      </c>
      <c r="F17" s="46">
        <v>8520625</v>
      </c>
      <c r="G17" s="46">
        <v>8864203</v>
      </c>
      <c r="H17" s="46">
        <v>8520625</v>
      </c>
      <c r="I17" s="46">
        <v>8520625</v>
      </c>
      <c r="J17" s="46">
        <v>8520625</v>
      </c>
      <c r="K17" s="46">
        <v>8520625</v>
      </c>
      <c r="L17" s="46">
        <v>8520625</v>
      </c>
      <c r="M17" s="46">
        <v>8520628</v>
      </c>
      <c r="N17" s="47">
        <f t="shared" si="0"/>
        <v>102591081</v>
      </c>
    </row>
    <row r="18" spans="1:14" s="51" customFormat="1" ht="16.5" thickBot="1" thickTop="1">
      <c r="A18" s="48" t="s">
        <v>217</v>
      </c>
      <c r="B18" s="49">
        <f>SUM(B9:B17)</f>
        <v>23835860</v>
      </c>
      <c r="C18" s="49">
        <f aca="true" t="shared" si="1" ref="C18:M18">SUM(C9:C17)</f>
        <v>20990211</v>
      </c>
      <c r="D18" s="49">
        <f t="shared" si="1"/>
        <v>22152522</v>
      </c>
      <c r="E18" s="49">
        <f t="shared" si="1"/>
        <v>25306204</v>
      </c>
      <c r="F18" s="49">
        <f t="shared" si="1"/>
        <v>31248928</v>
      </c>
      <c r="G18" s="49">
        <f t="shared" si="1"/>
        <v>25295373</v>
      </c>
      <c r="H18" s="49">
        <f t="shared" si="1"/>
        <v>23149211</v>
      </c>
      <c r="I18" s="49">
        <f t="shared" si="1"/>
        <v>21590172</v>
      </c>
      <c r="J18" s="49">
        <f t="shared" si="1"/>
        <v>21468061</v>
      </c>
      <c r="K18" s="49">
        <f t="shared" si="1"/>
        <v>21272645</v>
      </c>
      <c r="L18" s="49">
        <f t="shared" si="1"/>
        <v>21526080</v>
      </c>
      <c r="M18" s="49">
        <f t="shared" si="1"/>
        <v>21176026</v>
      </c>
      <c r="N18" s="50">
        <f t="shared" si="0"/>
        <v>279011293</v>
      </c>
    </row>
    <row r="19" spans="1:14" ht="15.75" thickTop="1">
      <c r="A19" s="39" t="s">
        <v>218</v>
      </c>
      <c r="B19" s="40">
        <v>8535255</v>
      </c>
      <c r="C19" s="40">
        <v>6884440</v>
      </c>
      <c r="D19" s="40">
        <v>9946940</v>
      </c>
      <c r="E19" s="40">
        <v>6834440</v>
      </c>
      <c r="F19" s="40">
        <v>7796940</v>
      </c>
      <c r="G19" s="40">
        <v>8290140</v>
      </c>
      <c r="H19" s="40">
        <v>6834440</v>
      </c>
      <c r="I19" s="40">
        <v>7626940</v>
      </c>
      <c r="J19" s="40">
        <v>6834440</v>
      </c>
      <c r="K19" s="40">
        <v>7796940</v>
      </c>
      <c r="L19" s="40">
        <v>6834440</v>
      </c>
      <c r="M19" s="40">
        <v>6824449</v>
      </c>
      <c r="N19" s="41">
        <f t="shared" si="0"/>
        <v>91039804</v>
      </c>
    </row>
    <row r="20" spans="1:14" ht="15">
      <c r="A20" s="42" t="s">
        <v>219</v>
      </c>
      <c r="B20" s="43">
        <v>1600374</v>
      </c>
      <c r="C20" s="43">
        <v>1143157</v>
      </c>
      <c r="D20" s="43">
        <v>2302856</v>
      </c>
      <c r="E20" s="43">
        <v>1143157</v>
      </c>
      <c r="F20" s="43">
        <v>1653013</v>
      </c>
      <c r="G20" s="43">
        <v>2810822</v>
      </c>
      <c r="H20" s="43">
        <v>1143157</v>
      </c>
      <c r="I20" s="43">
        <v>1563028</v>
      </c>
      <c r="J20" s="43">
        <v>1113322</v>
      </c>
      <c r="K20" s="43">
        <v>1653013</v>
      </c>
      <c r="L20" s="43">
        <v>1143157</v>
      </c>
      <c r="M20" s="43">
        <v>1093584</v>
      </c>
      <c r="N20" s="44">
        <f t="shared" si="0"/>
        <v>18362640</v>
      </c>
    </row>
    <row r="21" spans="1:14" ht="15">
      <c r="A21" s="42" t="s">
        <v>220</v>
      </c>
      <c r="B21" s="43">
        <v>1288767</v>
      </c>
      <c r="C21" s="43">
        <v>2321013</v>
      </c>
      <c r="D21" s="43">
        <v>3483324</v>
      </c>
      <c r="E21" s="43">
        <v>1820576</v>
      </c>
      <c r="F21" s="43">
        <v>4802975</v>
      </c>
      <c r="G21" s="43">
        <v>8450654</v>
      </c>
      <c r="H21" s="43">
        <v>4140150</v>
      </c>
      <c r="I21" s="43">
        <v>2579111</v>
      </c>
      <c r="J21" s="43">
        <v>4929100</v>
      </c>
      <c r="K21" s="43">
        <v>3043441</v>
      </c>
      <c r="L21" s="43">
        <v>3429026</v>
      </c>
      <c r="M21" s="43">
        <v>5372817</v>
      </c>
      <c r="N21" s="44">
        <f t="shared" si="0"/>
        <v>45660954</v>
      </c>
    </row>
    <row r="22" spans="1:14" ht="15">
      <c r="A22" s="42" t="s">
        <v>221</v>
      </c>
      <c r="B22" s="43">
        <v>150000</v>
      </c>
      <c r="C22" s="43">
        <v>250000</v>
      </c>
      <c r="D22" s="43">
        <v>450000</v>
      </c>
      <c r="E22" s="43">
        <v>146000</v>
      </c>
      <c r="F22" s="43">
        <v>120000</v>
      </c>
      <c r="G22" s="43">
        <v>250000</v>
      </c>
      <c r="H22" s="43">
        <v>350000</v>
      </c>
      <c r="I22" s="43">
        <v>350000</v>
      </c>
      <c r="J22" s="43">
        <v>1200000</v>
      </c>
      <c r="K22" s="43">
        <v>700000</v>
      </c>
      <c r="L22" s="43">
        <v>450000</v>
      </c>
      <c r="M22" s="43">
        <v>1700000</v>
      </c>
      <c r="N22" s="44">
        <f t="shared" si="0"/>
        <v>6116000</v>
      </c>
    </row>
    <row r="23" spans="1:14" ht="15">
      <c r="A23" s="42" t="s">
        <v>222</v>
      </c>
      <c r="B23" s="43">
        <v>0</v>
      </c>
      <c r="C23" s="43">
        <v>0</v>
      </c>
      <c r="D23" s="43">
        <v>0</v>
      </c>
      <c r="E23" s="43">
        <v>0</v>
      </c>
      <c r="F23" s="43">
        <v>500000</v>
      </c>
      <c r="G23" s="43">
        <v>500000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500000</v>
      </c>
      <c r="N23" s="44">
        <f t="shared" si="0"/>
        <v>1500000</v>
      </c>
    </row>
    <row r="24" spans="1:14" ht="15">
      <c r="A24" s="42" t="s">
        <v>223</v>
      </c>
      <c r="B24" s="43">
        <v>628342</v>
      </c>
      <c r="C24" s="43">
        <v>0</v>
      </c>
      <c r="D24" s="43">
        <v>0</v>
      </c>
      <c r="E24" s="43">
        <v>1868344</v>
      </c>
      <c r="F24" s="43">
        <v>2356799</v>
      </c>
      <c r="G24" s="43">
        <v>1567642</v>
      </c>
      <c r="H24" s="43">
        <v>2920593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4">
        <f t="shared" si="0"/>
        <v>9341720</v>
      </c>
    </row>
    <row r="25" spans="1:14" ht="15">
      <c r="A25" s="42" t="s">
        <v>224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4">
        <f t="shared" si="0"/>
        <v>0</v>
      </c>
    </row>
    <row r="26" spans="1:14" ht="15">
      <c r="A26" s="42" t="s">
        <v>225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4">
        <v>0</v>
      </c>
    </row>
    <row r="27" spans="1:14" ht="15.75" thickBot="1">
      <c r="A27" s="45" t="s">
        <v>226</v>
      </c>
      <c r="B27" s="46">
        <f aca="true" t="shared" si="2" ref="B27:M27">SUM(B18)-B19-B20-B21-B22-B23-B24-B25-B26</f>
        <v>11633122</v>
      </c>
      <c r="C27" s="46">
        <f t="shared" si="2"/>
        <v>10391601</v>
      </c>
      <c r="D27" s="46">
        <f t="shared" si="2"/>
        <v>5969402</v>
      </c>
      <c r="E27" s="46">
        <f t="shared" si="2"/>
        <v>13493687</v>
      </c>
      <c r="F27" s="46">
        <f t="shared" si="2"/>
        <v>14019201</v>
      </c>
      <c r="G27" s="46">
        <f t="shared" si="2"/>
        <v>3426115</v>
      </c>
      <c r="H27" s="46">
        <f t="shared" si="2"/>
        <v>7760871</v>
      </c>
      <c r="I27" s="46">
        <f t="shared" si="2"/>
        <v>9471093</v>
      </c>
      <c r="J27" s="46">
        <f t="shared" si="2"/>
        <v>7391199</v>
      </c>
      <c r="K27" s="46">
        <f t="shared" si="2"/>
        <v>8079251</v>
      </c>
      <c r="L27" s="46">
        <f t="shared" si="2"/>
        <v>9669457</v>
      </c>
      <c r="M27" s="46">
        <f t="shared" si="2"/>
        <v>5685176</v>
      </c>
      <c r="N27" s="47">
        <f t="shared" si="0"/>
        <v>106990175</v>
      </c>
    </row>
    <row r="28" spans="1:14" s="51" customFormat="1" ht="16.5" thickBot="1" thickTop="1">
      <c r="A28" s="48" t="s">
        <v>116</v>
      </c>
      <c r="B28" s="49">
        <f aca="true" t="shared" si="3" ref="B28:M28">SUM(B19:B27)</f>
        <v>23835860</v>
      </c>
      <c r="C28" s="49">
        <f t="shared" si="3"/>
        <v>20990211</v>
      </c>
      <c r="D28" s="49">
        <f t="shared" si="3"/>
        <v>22152522</v>
      </c>
      <c r="E28" s="49">
        <f t="shared" si="3"/>
        <v>25306204</v>
      </c>
      <c r="F28" s="49">
        <f t="shared" si="3"/>
        <v>31248928</v>
      </c>
      <c r="G28" s="49">
        <f t="shared" si="3"/>
        <v>25295373</v>
      </c>
      <c r="H28" s="49">
        <f t="shared" si="3"/>
        <v>23149211</v>
      </c>
      <c r="I28" s="49">
        <f t="shared" si="3"/>
        <v>21590172</v>
      </c>
      <c r="J28" s="49">
        <f t="shared" si="3"/>
        <v>21468061</v>
      </c>
      <c r="K28" s="49">
        <f t="shared" si="3"/>
        <v>21272645</v>
      </c>
      <c r="L28" s="49">
        <f t="shared" si="3"/>
        <v>21526080</v>
      </c>
      <c r="M28" s="49">
        <f t="shared" si="3"/>
        <v>21176026</v>
      </c>
      <c r="N28" s="50">
        <f t="shared" si="0"/>
        <v>279011293</v>
      </c>
    </row>
    <row r="29" ht="15.75" thickTop="1"/>
  </sheetData>
  <sheetProtection/>
  <mergeCells count="2">
    <mergeCell ref="L1:N1"/>
    <mergeCell ref="A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4" sqref="A4:N4"/>
    </sheetView>
  </sheetViews>
  <sheetFormatPr defaultColWidth="9.140625" defaultRowHeight="15"/>
  <cols>
    <col min="1" max="1" width="22.7109375" style="19" customWidth="1"/>
    <col min="2" max="13" width="8.7109375" style="34" customWidth="1"/>
    <col min="14" max="14" width="9.7109375" style="34" customWidth="1"/>
    <col min="15" max="16384" width="9.140625" style="19" customWidth="1"/>
  </cols>
  <sheetData>
    <row r="1" spans="12:14" ht="15">
      <c r="L1" s="86" t="s">
        <v>227</v>
      </c>
      <c r="M1" s="86"/>
      <c r="N1" s="86"/>
    </row>
    <row r="4" spans="1:14" ht="15">
      <c r="A4" s="87" t="s">
        <v>228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7" ht="15.75" thickBot="1"/>
    <row r="8" spans="1:14" s="38" customFormat="1" ht="13.5" thickBot="1" thickTop="1">
      <c r="A8" s="35" t="s">
        <v>4</v>
      </c>
      <c r="B8" s="36" t="s">
        <v>196</v>
      </c>
      <c r="C8" s="36" t="s">
        <v>197</v>
      </c>
      <c r="D8" s="36" t="s">
        <v>198</v>
      </c>
      <c r="E8" s="36" t="s">
        <v>199</v>
      </c>
      <c r="F8" s="36" t="s">
        <v>200</v>
      </c>
      <c r="G8" s="36" t="s">
        <v>201</v>
      </c>
      <c r="H8" s="36" t="s">
        <v>202</v>
      </c>
      <c r="I8" s="36" t="s">
        <v>203</v>
      </c>
      <c r="J8" s="36" t="s">
        <v>204</v>
      </c>
      <c r="K8" s="36" t="s">
        <v>205</v>
      </c>
      <c r="L8" s="36" t="s">
        <v>206</v>
      </c>
      <c r="M8" s="36" t="s">
        <v>207</v>
      </c>
      <c r="N8" s="37" t="s">
        <v>9</v>
      </c>
    </row>
    <row r="9" spans="1:14" s="38" customFormat="1" ht="12.75" thickTop="1">
      <c r="A9" s="52" t="s">
        <v>229</v>
      </c>
      <c r="B9" s="53">
        <v>19552448</v>
      </c>
      <c r="C9" s="53">
        <f aca="true" t="shared" si="0" ref="C9:M9">SUM(B19)-B29</f>
        <v>18244552</v>
      </c>
      <c r="D9" s="53">
        <f t="shared" si="0"/>
        <v>21845307</v>
      </c>
      <c r="E9" s="53">
        <f t="shared" si="0"/>
        <v>23105925</v>
      </c>
      <c r="F9" s="53">
        <f t="shared" si="0"/>
        <v>27492708</v>
      </c>
      <c r="G9" s="53">
        <f t="shared" si="0"/>
        <v>29071672</v>
      </c>
      <c r="H9" s="53">
        <f t="shared" si="0"/>
        <v>21658298</v>
      </c>
      <c r="I9" s="53">
        <f t="shared" si="0"/>
        <v>21886025</v>
      </c>
      <c r="J9" s="53">
        <f t="shared" si="0"/>
        <v>18583904</v>
      </c>
      <c r="K9" s="53">
        <f t="shared" si="0"/>
        <v>18394981</v>
      </c>
      <c r="L9" s="53">
        <f t="shared" si="0"/>
        <v>17283508</v>
      </c>
      <c r="M9" s="53">
        <f t="shared" si="0"/>
        <v>17692466</v>
      </c>
      <c r="N9" s="54"/>
    </row>
    <row r="10" spans="1:14" ht="23.25">
      <c r="A10" s="39" t="s">
        <v>208</v>
      </c>
      <c r="B10" s="40">
        <v>9854880</v>
      </c>
      <c r="C10" s="40">
        <v>9854880</v>
      </c>
      <c r="D10" s="40">
        <v>9854880</v>
      </c>
      <c r="E10" s="40">
        <v>9854880</v>
      </c>
      <c r="F10" s="40">
        <v>9854880</v>
      </c>
      <c r="G10" s="40">
        <v>9854880</v>
      </c>
      <c r="H10" s="40">
        <v>9854880</v>
      </c>
      <c r="I10" s="40">
        <v>9854880</v>
      </c>
      <c r="J10" s="40">
        <v>9854880</v>
      </c>
      <c r="K10" s="40">
        <v>9854880</v>
      </c>
      <c r="L10" s="40">
        <v>9854880</v>
      </c>
      <c r="M10" s="40">
        <v>9854887</v>
      </c>
      <c r="N10" s="41">
        <f>SUM(B10:M10)</f>
        <v>118258567</v>
      </c>
    </row>
    <row r="11" spans="1:14" ht="23.25">
      <c r="A11" s="42" t="s">
        <v>209</v>
      </c>
      <c r="B11" s="43">
        <v>686094</v>
      </c>
      <c r="C11" s="43">
        <v>686094</v>
      </c>
      <c r="D11" s="43">
        <v>686094</v>
      </c>
      <c r="E11" s="43">
        <v>527957</v>
      </c>
      <c r="F11" s="43">
        <v>527957</v>
      </c>
      <c r="G11" s="43">
        <v>527957</v>
      </c>
      <c r="H11" s="43">
        <v>527957</v>
      </c>
      <c r="I11" s="43">
        <v>527957</v>
      </c>
      <c r="J11" s="43">
        <v>335100</v>
      </c>
      <c r="K11" s="43">
        <v>335100</v>
      </c>
      <c r="L11" s="43">
        <v>335100</v>
      </c>
      <c r="M11" s="43">
        <v>335100</v>
      </c>
      <c r="N11" s="44">
        <f>SUM(B11:M11)</f>
        <v>6038467</v>
      </c>
    </row>
    <row r="12" spans="1:14" ht="23.25">
      <c r="A12" s="42" t="s">
        <v>210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4">
        <f aca="true" t="shared" si="1" ref="N12:N29">SUM(B12:M12)</f>
        <v>0</v>
      </c>
    </row>
    <row r="13" spans="1:14" ht="15">
      <c r="A13" s="42" t="s">
        <v>211</v>
      </c>
      <c r="B13" s="43">
        <v>1847332</v>
      </c>
      <c r="C13" s="43">
        <v>2568445</v>
      </c>
      <c r="D13" s="43">
        <v>4928351</v>
      </c>
      <c r="E13" s="43">
        <v>3211456</v>
      </c>
      <c r="F13" s="43">
        <v>8325461</v>
      </c>
      <c r="G13" s="43">
        <v>4992241</v>
      </c>
      <c r="H13" s="43">
        <v>3154297</v>
      </c>
      <c r="I13" s="43">
        <v>2158452</v>
      </c>
      <c r="J13" s="43">
        <v>2956342</v>
      </c>
      <c r="K13" s="43">
        <v>1635111</v>
      </c>
      <c r="L13" s="43">
        <v>1920542</v>
      </c>
      <c r="M13" s="43">
        <v>3301997</v>
      </c>
      <c r="N13" s="44">
        <f t="shared" si="1"/>
        <v>41000027</v>
      </c>
    </row>
    <row r="14" spans="1:14" ht="15">
      <c r="A14" s="42" t="s">
        <v>212</v>
      </c>
      <c r="B14" s="43">
        <v>990691</v>
      </c>
      <c r="C14" s="43">
        <v>990691</v>
      </c>
      <c r="D14" s="43">
        <v>990691</v>
      </c>
      <c r="E14" s="43">
        <v>990691</v>
      </c>
      <c r="F14" s="43">
        <v>990691</v>
      </c>
      <c r="G14" s="43">
        <v>990691</v>
      </c>
      <c r="H14" s="43">
        <v>735642</v>
      </c>
      <c r="I14" s="43">
        <v>735642</v>
      </c>
      <c r="J14" s="43">
        <v>735642</v>
      </c>
      <c r="K14" s="43">
        <v>990691</v>
      </c>
      <c r="L14" s="43">
        <v>990691</v>
      </c>
      <c r="M14" s="43">
        <v>990697</v>
      </c>
      <c r="N14" s="44">
        <f t="shared" si="1"/>
        <v>11123151</v>
      </c>
    </row>
    <row r="15" spans="1:14" ht="15">
      <c r="A15" s="42" t="s">
        <v>213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/>
      <c r="L15" s="43"/>
      <c r="M15" s="43"/>
      <c r="N15" s="44">
        <f t="shared" si="1"/>
        <v>0</v>
      </c>
    </row>
    <row r="16" spans="1:14" ht="23.25">
      <c r="A16" s="42" t="s">
        <v>214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4">
        <f t="shared" si="1"/>
        <v>0</v>
      </c>
    </row>
    <row r="17" spans="1:14" ht="23.25">
      <c r="A17" s="42" t="s">
        <v>215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f t="shared" si="1"/>
        <v>0</v>
      </c>
    </row>
    <row r="18" spans="1:14" ht="15.75" thickBot="1">
      <c r="A18" s="45" t="s">
        <v>216</v>
      </c>
      <c r="B18" s="46">
        <v>8520625</v>
      </c>
      <c r="C18" s="46">
        <v>7229716</v>
      </c>
      <c r="D18" s="46">
        <v>10229716</v>
      </c>
      <c r="E18" s="46">
        <v>9229716</v>
      </c>
      <c r="F18" s="46">
        <v>7229716</v>
      </c>
      <c r="G18" s="46">
        <v>10395742</v>
      </c>
      <c r="H18" s="46">
        <v>8229716</v>
      </c>
      <c r="I18" s="46">
        <v>7229716</v>
      </c>
      <c r="J18" s="46">
        <v>7229716</v>
      </c>
      <c r="K18" s="46">
        <v>9229716</v>
      </c>
      <c r="L18" s="46">
        <v>8229716</v>
      </c>
      <c r="M18" s="46">
        <v>9607270</v>
      </c>
      <c r="N18" s="47">
        <f t="shared" si="1"/>
        <v>102591081</v>
      </c>
    </row>
    <row r="19" spans="1:14" s="51" customFormat="1" ht="16.5" thickBot="1" thickTop="1">
      <c r="A19" s="48" t="s">
        <v>217</v>
      </c>
      <c r="B19" s="49">
        <f>SUM(B9:B18)</f>
        <v>41452070</v>
      </c>
      <c r="C19" s="49">
        <f aca="true" t="shared" si="2" ref="C19:M19">SUM(C9:C18)</f>
        <v>39574378</v>
      </c>
      <c r="D19" s="49">
        <f t="shared" si="2"/>
        <v>48535039</v>
      </c>
      <c r="E19" s="49">
        <f t="shared" si="2"/>
        <v>46920625</v>
      </c>
      <c r="F19" s="49">
        <f t="shared" si="2"/>
        <v>54421413</v>
      </c>
      <c r="G19" s="49">
        <f t="shared" si="2"/>
        <v>55833183</v>
      </c>
      <c r="H19" s="49">
        <f t="shared" si="2"/>
        <v>44160790</v>
      </c>
      <c r="I19" s="49">
        <f t="shared" si="2"/>
        <v>42392672</v>
      </c>
      <c r="J19" s="49">
        <f t="shared" si="2"/>
        <v>39695584</v>
      </c>
      <c r="K19" s="49">
        <f t="shared" si="2"/>
        <v>40440479</v>
      </c>
      <c r="L19" s="49">
        <f t="shared" si="2"/>
        <v>38614437</v>
      </c>
      <c r="M19" s="49">
        <f t="shared" si="2"/>
        <v>41782417</v>
      </c>
      <c r="N19" s="50">
        <f>SUM(N10:N18)</f>
        <v>279011293</v>
      </c>
    </row>
    <row r="20" spans="1:14" ht="15.75" thickTop="1">
      <c r="A20" s="39" t="s">
        <v>218</v>
      </c>
      <c r="B20" s="40">
        <v>8535255</v>
      </c>
      <c r="C20" s="40">
        <v>6884440</v>
      </c>
      <c r="D20" s="40">
        <v>9946940</v>
      </c>
      <c r="E20" s="40">
        <v>6834440</v>
      </c>
      <c r="F20" s="40">
        <v>7796940</v>
      </c>
      <c r="G20" s="40">
        <v>8290140</v>
      </c>
      <c r="H20" s="40">
        <v>6834440</v>
      </c>
      <c r="I20" s="40">
        <v>7626940</v>
      </c>
      <c r="J20" s="40">
        <v>6834440</v>
      </c>
      <c r="K20" s="40">
        <v>7796940</v>
      </c>
      <c r="L20" s="40">
        <v>6834440</v>
      </c>
      <c r="M20" s="40">
        <v>6824449</v>
      </c>
      <c r="N20" s="41">
        <f t="shared" si="1"/>
        <v>91039804</v>
      </c>
    </row>
    <row r="21" spans="1:14" ht="15">
      <c r="A21" s="42" t="s">
        <v>219</v>
      </c>
      <c r="B21" s="43">
        <v>1600374</v>
      </c>
      <c r="C21" s="43">
        <v>1143157</v>
      </c>
      <c r="D21" s="43">
        <v>2302956</v>
      </c>
      <c r="E21" s="43">
        <v>1143157</v>
      </c>
      <c r="F21" s="43">
        <v>1653013</v>
      </c>
      <c r="G21" s="43">
        <v>2810822</v>
      </c>
      <c r="H21" s="43">
        <v>1143157</v>
      </c>
      <c r="I21" s="43">
        <v>1563028</v>
      </c>
      <c r="J21" s="43">
        <v>1113322</v>
      </c>
      <c r="K21" s="43">
        <v>1653013</v>
      </c>
      <c r="L21" s="43">
        <v>1143157</v>
      </c>
      <c r="M21" s="43">
        <v>1093484</v>
      </c>
      <c r="N21" s="44">
        <f t="shared" si="1"/>
        <v>18362640</v>
      </c>
    </row>
    <row r="22" spans="1:14" ht="15">
      <c r="A22" s="42" t="s">
        <v>220</v>
      </c>
      <c r="B22" s="43">
        <v>1288767</v>
      </c>
      <c r="C22" s="43">
        <v>2356758</v>
      </c>
      <c r="D22" s="43">
        <v>3725654</v>
      </c>
      <c r="E22" s="43">
        <v>1856321</v>
      </c>
      <c r="F22" s="43">
        <v>4795607</v>
      </c>
      <c r="G22" s="43">
        <v>8562121</v>
      </c>
      <c r="H22" s="43">
        <v>4652514</v>
      </c>
      <c r="I22" s="43">
        <v>4280655</v>
      </c>
      <c r="J22" s="43">
        <v>3877207</v>
      </c>
      <c r="K22" s="43">
        <v>3256842</v>
      </c>
      <c r="L22" s="43">
        <v>3458621</v>
      </c>
      <c r="M22" s="43">
        <v>3549887</v>
      </c>
      <c r="N22" s="44">
        <f t="shared" si="1"/>
        <v>45660954</v>
      </c>
    </row>
    <row r="23" spans="1:14" ht="15">
      <c r="A23" s="42" t="s">
        <v>221</v>
      </c>
      <c r="B23" s="43">
        <v>150000</v>
      </c>
      <c r="C23" s="43">
        <v>115000</v>
      </c>
      <c r="D23" s="43">
        <v>225000</v>
      </c>
      <c r="E23" s="43">
        <v>400000</v>
      </c>
      <c r="F23" s="43">
        <v>115000</v>
      </c>
      <c r="G23" s="43">
        <v>400000</v>
      </c>
      <c r="H23" s="43">
        <v>115000</v>
      </c>
      <c r="I23" s="43">
        <v>115000</v>
      </c>
      <c r="J23" s="43">
        <v>1250000</v>
      </c>
      <c r="K23" s="43">
        <v>615000</v>
      </c>
      <c r="L23" s="43">
        <v>916000</v>
      </c>
      <c r="M23" s="43">
        <v>1700000</v>
      </c>
      <c r="N23" s="44">
        <f t="shared" si="1"/>
        <v>6116000</v>
      </c>
    </row>
    <row r="24" spans="1:14" ht="15">
      <c r="A24" s="42" t="s">
        <v>222</v>
      </c>
      <c r="B24" s="43">
        <v>0</v>
      </c>
      <c r="C24" s="43">
        <v>0</v>
      </c>
      <c r="D24" s="43">
        <v>0</v>
      </c>
      <c r="E24" s="43">
        <v>0</v>
      </c>
      <c r="F24" s="43">
        <v>500000</v>
      </c>
      <c r="G24" s="43">
        <v>500000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500000</v>
      </c>
      <c r="N24" s="44">
        <f t="shared" si="1"/>
        <v>1500000</v>
      </c>
    </row>
    <row r="25" spans="1:14" ht="15">
      <c r="A25" s="42" t="s">
        <v>223</v>
      </c>
      <c r="B25" s="43">
        <v>0</v>
      </c>
      <c r="C25" s="43">
        <v>0</v>
      </c>
      <c r="D25" s="43">
        <v>0</v>
      </c>
      <c r="E25" s="43">
        <v>1324567</v>
      </c>
      <c r="F25" s="43">
        <v>2634892</v>
      </c>
      <c r="G25" s="43">
        <v>5382261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4">
        <f t="shared" si="1"/>
        <v>9341720</v>
      </c>
    </row>
    <row r="26" spans="1:14" ht="15">
      <c r="A26" s="42" t="s">
        <v>224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4">
        <f t="shared" si="1"/>
        <v>0</v>
      </c>
    </row>
    <row r="27" spans="1:14" ht="15">
      <c r="A27" s="42" t="s">
        <v>225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4">
        <v>0</v>
      </c>
    </row>
    <row r="28" spans="1:14" ht="15.75" thickBot="1">
      <c r="A28" s="45" t="s">
        <v>226</v>
      </c>
      <c r="B28" s="46">
        <v>11633122</v>
      </c>
      <c r="C28" s="46">
        <v>7229716</v>
      </c>
      <c r="D28" s="46">
        <v>9228564</v>
      </c>
      <c r="E28" s="46">
        <v>7869432</v>
      </c>
      <c r="F28" s="46">
        <v>7854289</v>
      </c>
      <c r="G28" s="46">
        <v>8229541</v>
      </c>
      <c r="H28" s="46">
        <v>9529654</v>
      </c>
      <c r="I28" s="46">
        <v>10223145</v>
      </c>
      <c r="J28" s="46">
        <v>8225634</v>
      </c>
      <c r="K28" s="46">
        <v>9835176</v>
      </c>
      <c r="L28" s="46">
        <v>8569753</v>
      </c>
      <c r="M28" s="46">
        <v>8562149</v>
      </c>
      <c r="N28" s="47">
        <f t="shared" si="1"/>
        <v>106990175</v>
      </c>
    </row>
    <row r="29" spans="1:14" s="51" customFormat="1" ht="16.5" thickBot="1" thickTop="1">
      <c r="A29" s="48" t="s">
        <v>116</v>
      </c>
      <c r="B29" s="49">
        <f aca="true" t="shared" si="3" ref="B29:M29">SUM(B20:B28)</f>
        <v>23207518</v>
      </c>
      <c r="C29" s="49">
        <f t="shared" si="3"/>
        <v>17729071</v>
      </c>
      <c r="D29" s="49">
        <f t="shared" si="3"/>
        <v>25429114</v>
      </c>
      <c r="E29" s="49">
        <f t="shared" si="3"/>
        <v>19427917</v>
      </c>
      <c r="F29" s="49">
        <f t="shared" si="3"/>
        <v>25349741</v>
      </c>
      <c r="G29" s="49">
        <f t="shared" si="3"/>
        <v>34174885</v>
      </c>
      <c r="H29" s="49">
        <f t="shared" si="3"/>
        <v>22274765</v>
      </c>
      <c r="I29" s="49">
        <f t="shared" si="3"/>
        <v>23808768</v>
      </c>
      <c r="J29" s="49">
        <f t="shared" si="3"/>
        <v>21300603</v>
      </c>
      <c r="K29" s="49">
        <f t="shared" si="3"/>
        <v>23156971</v>
      </c>
      <c r="L29" s="49">
        <f t="shared" si="3"/>
        <v>20921971</v>
      </c>
      <c r="M29" s="49">
        <f t="shared" si="3"/>
        <v>22229969</v>
      </c>
      <c r="N29" s="50">
        <f t="shared" si="1"/>
        <v>279011293</v>
      </c>
    </row>
    <row r="30" ht="15.75" thickTop="1"/>
  </sheetData>
  <sheetProtection/>
  <mergeCells count="2">
    <mergeCell ref="L1:N1"/>
    <mergeCell ref="A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Dobroczki Bernadett</dc:creator>
  <cp:keywords/>
  <dc:description/>
  <cp:lastModifiedBy>Szigetvári Vilmos</cp:lastModifiedBy>
  <dcterms:created xsi:type="dcterms:W3CDTF">2019-03-08T08:00:50Z</dcterms:created>
  <dcterms:modified xsi:type="dcterms:W3CDTF">2020-05-19T04:14:16Z</dcterms:modified>
  <cp:category/>
  <cp:version/>
  <cp:contentType/>
  <cp:contentStatus/>
</cp:coreProperties>
</file>